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Приложение № 5" sheetId="1" r:id="rId1"/>
    <sheet name="Приложение №6" sheetId="2" r:id="rId2"/>
  </sheets>
  <externalReferences>
    <externalReference r:id="rId3"/>
    <externalReference r:id="rId4"/>
  </externalReferences>
  <definedNames>
    <definedName name="_xlnm.Print_Area" localSheetId="0">'Приложение № 5'!$A$1:$T$26</definedName>
    <definedName name="_xlnm.Print_Area" localSheetId="1">'Приложение №6'!$A$1:$W$27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2" i="2"/>
  <c r="T22" s="1"/>
  <c r="U22" s="1"/>
  <c r="V22" s="1"/>
  <c r="W22" s="1"/>
  <c r="C22"/>
  <c r="S21"/>
  <c r="T21" s="1"/>
  <c r="U21" s="1"/>
  <c r="V21" s="1"/>
  <c r="W21" s="1"/>
  <c r="C21"/>
  <c r="C19"/>
  <c r="U18"/>
  <c r="V18" s="1"/>
  <c r="W18" s="1"/>
  <c r="T18"/>
  <c r="T17"/>
  <c r="U17" s="1"/>
  <c r="V17" s="1"/>
  <c r="W17" s="1"/>
  <c r="U15"/>
  <c r="V15" s="1"/>
  <c r="W15" s="1"/>
  <c r="T15"/>
  <c r="O15"/>
  <c r="P15" s="1"/>
  <c r="Q15" s="1"/>
  <c r="R15" s="1"/>
  <c r="T14"/>
  <c r="U14" s="1"/>
  <c r="V14" s="1"/>
  <c r="W14" s="1"/>
  <c r="T12"/>
  <c r="U12" s="1"/>
  <c r="V12" s="1"/>
  <c r="W12" s="1"/>
  <c r="T11"/>
  <c r="U11" s="1"/>
  <c r="V11" s="1"/>
  <c r="W11" s="1"/>
  <c r="T9"/>
  <c r="U9" s="1"/>
  <c r="O9"/>
  <c r="P9" s="1"/>
  <c r="Q9" s="1"/>
  <c r="J9"/>
  <c r="K9" s="1"/>
  <c r="L9" s="1"/>
  <c r="C9"/>
  <c r="D9" s="1"/>
  <c r="E9" s="1"/>
  <c r="F9" s="1"/>
  <c r="G9" s="1"/>
  <c r="T23" i="1" l="1"/>
  <c r="Q23"/>
  <c r="R23" s="1"/>
  <c r="P23"/>
  <c r="M23"/>
  <c r="N23" s="1"/>
  <c r="L23"/>
  <c r="F23"/>
  <c r="D23"/>
  <c r="T22"/>
  <c r="M22"/>
  <c r="O22" s="1"/>
  <c r="L22"/>
  <c r="I22"/>
  <c r="J22" s="1"/>
  <c r="H22"/>
  <c r="E22"/>
  <c r="F22" s="1"/>
  <c r="D22"/>
  <c r="T20"/>
  <c r="Q20"/>
  <c r="R20" s="1"/>
  <c r="L20"/>
  <c r="I20"/>
  <c r="J20" s="1"/>
  <c r="D20"/>
  <c r="E20"/>
  <c r="F20" s="1"/>
  <c r="T19"/>
  <c r="R19"/>
  <c r="P19"/>
  <c r="N19"/>
  <c r="L19"/>
  <c r="J19"/>
  <c r="H19"/>
  <c r="F19"/>
  <c r="D19"/>
  <c r="T18"/>
  <c r="R18"/>
  <c r="P18"/>
  <c r="N18"/>
  <c r="L18"/>
  <c r="J18"/>
  <c r="H18"/>
  <c r="F18"/>
  <c r="D18"/>
  <c r="T16"/>
  <c r="R16"/>
  <c r="P16"/>
  <c r="N16"/>
  <c r="L16"/>
  <c r="J16"/>
  <c r="H16"/>
  <c r="F16"/>
  <c r="D16"/>
  <c r="T15"/>
  <c r="R15"/>
  <c r="P15"/>
  <c r="N15"/>
  <c r="L15"/>
  <c r="J15"/>
  <c r="H15"/>
  <c r="F15"/>
  <c r="D15"/>
  <c r="T13"/>
  <c r="R13"/>
  <c r="P13"/>
  <c r="N13"/>
  <c r="L13"/>
  <c r="J13"/>
  <c r="H13"/>
  <c r="F13"/>
  <c r="D13"/>
  <c r="T12"/>
  <c r="R12"/>
  <c r="P12"/>
  <c r="N12"/>
  <c r="L12"/>
  <c r="J12"/>
  <c r="H12"/>
  <c r="F12"/>
  <c r="D12"/>
  <c r="P22" l="1"/>
  <c r="Q22"/>
  <c r="R22" s="1"/>
  <c r="H20"/>
  <c r="P20"/>
  <c r="M20"/>
  <c r="N20" s="1"/>
  <c r="N22"/>
  <c r="G23"/>
  <c r="H23" l="1"/>
  <c r="I23"/>
  <c r="J23" s="1"/>
</calcChain>
</file>

<file path=xl/sharedStrings.xml><?xml version="1.0" encoding="utf-8"?>
<sst xmlns="http://schemas.openxmlformats.org/spreadsheetml/2006/main" count="208" uniqueCount="79">
  <si>
    <t xml:space="preserve">
</t>
  </si>
  <si>
    <t xml:space="preserve">Тарифы в сфере  холодного водоснабжения и водоотведения ГУП РО «УРСВ»                                                  </t>
  </si>
  <si>
    <t>с 1 января 2023 года по 31 декабря 2027 года</t>
  </si>
  <si>
    <t>№                                 п /п</t>
  </si>
  <si>
    <t>Тариф</t>
  </si>
  <si>
    <t>Тарифы в сфере холодного водоснабжения и водоотведения
(руб. за 1 куб. метр)</t>
  </si>
  <si>
    <t>с 01.01.2023 по 31.12.2023</t>
  </si>
  <si>
    <t>с 01.01.2024 по 30.06.2024</t>
  </si>
  <si>
    <t>с 01.07.2024 по 31.12.2024</t>
  </si>
  <si>
    <t>с 01.01.2025 по 30.06.2025</t>
  </si>
  <si>
    <t>с 01.07.2025 по 31.12.2025</t>
  </si>
  <si>
    <t>с 01.01.2026 по 30.06.2026</t>
  </si>
  <si>
    <t>с 01.07.2026 по 31.12.2026</t>
  </si>
  <si>
    <t>с 01.01.2027 по 30.06.2027</t>
  </si>
  <si>
    <t>с 01.07.2027 по 31.12.2027</t>
  </si>
  <si>
    <t xml:space="preserve">Тариф              </t>
  </si>
  <si>
    <t>Тариф для населения
 (с учетом НДС)*</t>
  </si>
  <si>
    <t>Тариф для населения 
 (с учетом НДС)*</t>
  </si>
  <si>
    <t>Тариф для населения
  (с учетом НДС)*</t>
  </si>
  <si>
    <t>Тариф для населения  
 (с учетом НДС)*</t>
  </si>
  <si>
    <t>2</t>
  </si>
  <si>
    <t>4</t>
  </si>
  <si>
    <t>6</t>
  </si>
  <si>
    <t>1.</t>
  </si>
  <si>
    <t>Филиал «Белокалитвинский»:</t>
  </si>
  <si>
    <t>1.1.</t>
  </si>
  <si>
    <t>на питьевую воду для потребителей г. Белая Калитва</t>
  </si>
  <si>
    <t>1.2.</t>
  </si>
  <si>
    <t>на водоотведение для потребителей г. Белая Калитва</t>
  </si>
  <si>
    <t>2.</t>
  </si>
  <si>
    <t>2.1.</t>
  </si>
  <si>
    <t>на питьевую воду для потребителей города Гуково, города Зверево, Красносулинского района, Гуково-Гундоровского водопровода</t>
  </si>
  <si>
    <t>2.2.</t>
  </si>
  <si>
    <t>на водоотведение для потребителей города Гуково, города Зверево, Красносулинского района</t>
  </si>
  <si>
    <t>3.</t>
  </si>
  <si>
    <t>3.1.</t>
  </si>
  <si>
    <t>3.2.</t>
  </si>
  <si>
    <t>на водоотведение для потребителей Красносулинского городского поселения</t>
  </si>
  <si>
    <t>3.3.</t>
  </si>
  <si>
    <t>4.</t>
  </si>
  <si>
    <t>4.1.</t>
  </si>
  <si>
    <t>на питьевую воду для потребителей Глубокинского городского поселения Каменского района</t>
  </si>
  <si>
    <t>4.2.</t>
  </si>
  <si>
    <t>на водоотведение для потребителей Глубокинского городского поселения Каменского района</t>
  </si>
  <si>
    <t>* Выделяется в целях реализации пункта 6 статьи 168 Налогового кодекса Российской Федерации.</t>
  </si>
  <si>
    <t>на водоотведение (очистка сточных вод пос. Аюта, пос. Таловый)</t>
  </si>
  <si>
    <t>Филиал «Гуково-Зверевский»</t>
  </si>
  <si>
    <t>Филиал «Новошахтинский», филиал «Шахтинский», филиал «Красносулинский»</t>
  </si>
  <si>
    <t>Филиал «Каменский»</t>
  </si>
  <si>
    <t>8</t>
  </si>
  <si>
    <t>10</t>
  </si>
  <si>
    <t>12</t>
  </si>
  <si>
    <t>14</t>
  </si>
  <si>
    <t>16</t>
  </si>
  <si>
    <t>18</t>
  </si>
  <si>
    <t>20</t>
  </si>
  <si>
    <t>на питьевую воду для потребителей г. Шахты, участка Шахтинский,
г. Новошахтинск, Красносулинского городского поселения, х. Малая Гнилуша Пролетарского сельского поселения Красносулинского района, Октярьского района, Новошахтинско-Красносулинского водовода</t>
  </si>
  <si>
    <t>Долгосрочные параметры регулирования тарифов в сфере  холодного водоснабжения и водоотведения ГУП РО «УРСВ»
с 1 января 2023 года по 31 декабря 2027 года</t>
  </si>
  <si>
    <t>Наименование и значения долгосрочных параметров регулирования</t>
  </si>
  <si>
    <t>Базовый уровень операционных раходов, тыс. руб.</t>
  </si>
  <si>
    <t xml:space="preserve">Индекс эффективности операционных расходов, % </t>
  </si>
  <si>
    <t>Уровень нормативной прибыли, %</t>
  </si>
  <si>
    <t>Показатели энергосбережения и энергетической эффективности</t>
  </si>
  <si>
    <t>Уровень потерь воды, %</t>
  </si>
  <si>
    <t>Удельный расход электрической энергии,
 кВт ч/куб. м</t>
  </si>
  <si>
    <t>2023 год</t>
  </si>
  <si>
    <t>2024 год</t>
  </si>
  <si>
    <t>2025 год</t>
  </si>
  <si>
    <t>2026 год</t>
  </si>
  <si>
    <t>2027 год</t>
  </si>
  <si>
    <t>-</t>
  </si>
  <si>
    <t xml:space="preserve"> -</t>
  </si>
  <si>
    <t>Филиал "Гуково-Зверевский":</t>
  </si>
  <si>
    <t xml:space="preserve">Филиал "Новошахтинский", филиал "Шахтинский", филиал "Красносулинский"                    </t>
  </si>
  <si>
    <t xml:space="preserve">Филиал "Каменский"                 </t>
  </si>
  <si>
    <t xml:space="preserve">Заместитель начальника отдела регулирования тарифов организаций коммунального комплекса управления тарифного регулирования коммунального комплекса, транспорта, непроизводственной сферы Региональной службы по тарифам Ростовской области </t>
  </si>
  <si>
    <t>М.В. Колотков</t>
  </si>
  <si>
    <t>Приложение № 5
к постановлению Региональной службы
по тарифам Ростовской области
от 14.02.2023 №18</t>
  </si>
  <si>
    <t xml:space="preserve">Приложение № 6
к постановлению Региональной службы
по тарифам Ростовской области
от 14.02.2023 № 18   </t>
  </si>
</sst>
</file>

<file path=xl/styles.xml><?xml version="1.0" encoding="utf-8"?>
<styleSheet xmlns="http://schemas.openxmlformats.org/spreadsheetml/2006/main">
  <numFmts count="1">
    <numFmt numFmtId="164" formatCode="0.0000"/>
  </numFmts>
  <fonts count="9">
    <font>
      <sz val="10"/>
      <name val="Arial"/>
    </font>
    <font>
      <sz val="12"/>
      <name val="Times New Roman"/>
      <family val="1"/>
      <charset val="204"/>
    </font>
    <font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color indexed="10"/>
      <name val="Times New Roman"/>
      <family val="1"/>
      <charset val="204"/>
    </font>
    <font>
      <b/>
      <sz val="22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86">
    <xf numFmtId="0" fontId="0" fillId="0" borderId="0" xfId="0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2" borderId="0" xfId="1" applyFont="1" applyFill="1" applyAlignment="1">
      <alignment vertical="center" wrapText="1"/>
    </xf>
    <xf numFmtId="49" fontId="4" fillId="2" borderId="0" xfId="1" applyNumberFormat="1" applyFont="1" applyFill="1" applyAlignment="1">
      <alignment vertical="center" wrapText="1"/>
    </xf>
    <xf numFmtId="0" fontId="1" fillId="2" borderId="0" xfId="1" applyFont="1" applyFill="1" applyAlignment="1">
      <alignment horizontal="center" vertical="center" wrapText="1"/>
    </xf>
    <xf numFmtId="0" fontId="1" fillId="2" borderId="0" xfId="0" applyFont="1" applyFill="1"/>
    <xf numFmtId="49" fontId="1" fillId="2" borderId="0" xfId="1" applyNumberFormat="1" applyFont="1" applyFill="1" applyAlignment="1">
      <alignment vertical="center" wrapText="1"/>
    </xf>
    <xf numFmtId="0" fontId="1" fillId="2" borderId="0" xfId="1" applyFont="1" applyFill="1" applyBorder="1" applyAlignment="1">
      <alignment horizontal="center" vertical="center" wrapText="1"/>
    </xf>
    <xf numFmtId="49" fontId="1" fillId="2" borderId="0" xfId="1" applyNumberFormat="1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6" fontId="2" fillId="2" borderId="2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left" vertical="center" wrapText="1"/>
    </xf>
    <xf numFmtId="2" fontId="2" fillId="2" borderId="2" xfId="2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49" fontId="5" fillId="2" borderId="2" xfId="1" applyNumberFormat="1" applyFont="1" applyFill="1" applyBorder="1" applyAlignment="1">
      <alignment horizontal="center" vertical="center" wrapText="1"/>
    </xf>
    <xf numFmtId="49" fontId="1" fillId="2" borderId="0" xfId="1" applyNumberFormat="1" applyFont="1" applyFill="1" applyBorder="1" applyAlignment="1">
      <alignment horizontal="left" vertical="center" wrapText="1"/>
    </xf>
    <xf numFmtId="2" fontId="1" fillId="2" borderId="0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6" fillId="2" borderId="0" xfId="1" applyFont="1" applyFill="1" applyAlignment="1"/>
    <xf numFmtId="0" fontId="1" fillId="2" borderId="0" xfId="1" applyFont="1" applyFill="1" applyAlignment="1">
      <alignment horizontal="right" vertical="center" wrapText="1"/>
    </xf>
    <xf numFmtId="49" fontId="7" fillId="2" borderId="2" xfId="1" applyNumberFormat="1" applyFont="1" applyFill="1" applyBorder="1" applyAlignment="1">
      <alignment horizontal="left" vertical="center" wrapText="1"/>
    </xf>
    <xf numFmtId="2" fontId="1" fillId="2" borderId="2" xfId="1" applyNumberFormat="1" applyFont="1" applyFill="1" applyBorder="1" applyAlignment="1">
      <alignment horizontal="center" vertical="center" wrapText="1"/>
    </xf>
    <xf numFmtId="49" fontId="1" fillId="2" borderId="2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49" fontId="1" fillId="2" borderId="2" xfId="1" applyNumberFormat="1" applyFont="1" applyFill="1" applyBorder="1" applyAlignment="1">
      <alignment horizontal="left" vertical="center" wrapText="1"/>
    </xf>
    <xf numFmtId="2" fontId="1" fillId="2" borderId="2" xfId="3" applyNumberFormat="1" applyFont="1" applyFill="1" applyBorder="1" applyAlignment="1">
      <alignment horizontal="center" vertical="center" wrapText="1"/>
    </xf>
    <xf numFmtId="1" fontId="1" fillId="2" borderId="2" xfId="3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center" vertical="center" wrapText="1"/>
    </xf>
    <xf numFmtId="164" fontId="1" fillId="2" borderId="2" xfId="3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" fillId="2" borderId="9" xfId="0" applyFont="1" applyFill="1" applyBorder="1"/>
    <xf numFmtId="0" fontId="1" fillId="2" borderId="0" xfId="0" applyFont="1" applyFill="1" applyAlignment="1"/>
    <xf numFmtId="0" fontId="1" fillId="2" borderId="0" xfId="0" applyFont="1" applyFill="1" applyAlignment="1">
      <alignment wrapText="1"/>
    </xf>
    <xf numFmtId="0" fontId="2" fillId="2" borderId="0" xfId="1" applyFont="1" applyFill="1" applyAlignment="1">
      <alignment horizontal="right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2" fontId="2" fillId="2" borderId="4" xfId="1" applyNumberFormat="1" applyFont="1" applyFill="1" applyBorder="1" applyAlignment="1">
      <alignment horizontal="center" vertical="center" wrapText="1"/>
    </xf>
    <xf numFmtId="2" fontId="2" fillId="2" borderId="5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left" vertical="center" wrapText="1"/>
    </xf>
    <xf numFmtId="49" fontId="5" fillId="2" borderId="7" xfId="1" applyNumberFormat="1" applyFont="1" applyFill="1" applyBorder="1" applyAlignment="1">
      <alignment horizontal="left" vertical="center" wrapText="1"/>
    </xf>
    <xf numFmtId="49" fontId="5" fillId="2" borderId="5" xfId="1" applyNumberFormat="1" applyFont="1" applyFill="1" applyBorder="1" applyAlignment="1">
      <alignment horizontal="left" vertical="center" wrapText="1"/>
    </xf>
    <xf numFmtId="49" fontId="2" fillId="2" borderId="0" xfId="1" applyNumberFormat="1" applyFont="1" applyFill="1" applyBorder="1" applyAlignment="1">
      <alignment horizontal="left" vertical="center" wrapText="1"/>
    </xf>
    <xf numFmtId="0" fontId="1" fillId="2" borderId="0" xfId="1" applyFont="1" applyFill="1" applyAlignment="1">
      <alignment horizontal="right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49" fontId="1" fillId="2" borderId="3" xfId="1" applyNumberFormat="1" applyFont="1" applyFill="1" applyBorder="1" applyAlignment="1">
      <alignment horizontal="center" vertical="center" wrapText="1"/>
    </xf>
    <xf numFmtId="49" fontId="1" fillId="2" borderId="6" xfId="1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2" fontId="1" fillId="2" borderId="8" xfId="1" applyNumberFormat="1" applyFont="1" applyFill="1" applyBorder="1" applyAlignment="1">
      <alignment horizontal="center" vertical="center" wrapText="1"/>
    </xf>
    <xf numFmtId="2" fontId="1" fillId="2" borderId="11" xfId="1" applyNumberFormat="1" applyFont="1" applyFill="1" applyBorder="1" applyAlignment="1">
      <alignment horizontal="center" vertical="center" wrapText="1"/>
    </xf>
    <xf numFmtId="2" fontId="1" fillId="2" borderId="9" xfId="1" applyNumberFormat="1" applyFont="1" applyFill="1" applyBorder="1" applyAlignment="1">
      <alignment horizontal="center" vertical="center" wrapText="1"/>
    </xf>
    <xf numFmtId="2" fontId="1" fillId="2" borderId="10" xfId="1" applyNumberFormat="1" applyFont="1" applyFill="1" applyBorder="1" applyAlignment="1">
      <alignment horizontal="center" vertical="center" wrapText="1"/>
    </xf>
    <xf numFmtId="2" fontId="1" fillId="2" borderId="12" xfId="1" applyNumberFormat="1" applyFont="1" applyFill="1" applyBorder="1" applyAlignment="1">
      <alignment horizontal="center" vertical="center" wrapText="1"/>
    </xf>
    <xf numFmtId="2" fontId="1" fillId="2" borderId="13" xfId="1" applyNumberFormat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wrapText="1"/>
    </xf>
    <xf numFmtId="2" fontId="1" fillId="2" borderId="4" xfId="1" applyNumberFormat="1" applyFont="1" applyFill="1" applyBorder="1" applyAlignment="1">
      <alignment horizontal="center" vertical="center" wrapText="1"/>
    </xf>
    <xf numFmtId="2" fontId="1" fillId="2" borderId="7" xfId="1" applyNumberFormat="1" applyFont="1" applyFill="1" applyBorder="1" applyAlignment="1">
      <alignment horizontal="center" vertical="center" wrapText="1"/>
    </xf>
    <xf numFmtId="2" fontId="1" fillId="2" borderId="5" xfId="1" applyNumberFormat="1" applyFont="1" applyFill="1" applyBorder="1" applyAlignment="1">
      <alignment horizontal="center" vertical="center" wrapText="1"/>
    </xf>
    <xf numFmtId="2" fontId="1" fillId="2" borderId="2" xfId="1" applyNumberFormat="1" applyFont="1" applyFill="1" applyBorder="1" applyAlignment="1">
      <alignment horizontal="center" vertical="center" wrapText="1"/>
    </xf>
    <xf numFmtId="49" fontId="8" fillId="2" borderId="4" xfId="1" applyNumberFormat="1" applyFont="1" applyFill="1" applyBorder="1" applyAlignment="1">
      <alignment horizontal="left" vertical="center" wrapText="1"/>
    </xf>
    <xf numFmtId="49" fontId="8" fillId="2" borderId="7" xfId="1" applyNumberFormat="1" applyFont="1" applyFill="1" applyBorder="1" applyAlignment="1">
      <alignment horizontal="left" vertical="center" wrapText="1"/>
    </xf>
    <xf numFmtId="49" fontId="8" fillId="2" borderId="5" xfId="1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_Прил2" xfId="1"/>
    <cellStyle name="Обычный_Прил2 2" xfId="2"/>
    <cellStyle name="Обычный_Стандарты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45;&#1043;&#1059;&#1051;&#1048;&#1056;&#1054;&#1042;&#1040;&#1053;&#1048;&#1045;%202023\&#1043;&#1059;&#1055;%20&#1056;&#1054;%20&#1059;&#1056;&#1057;&#1042;\&#1053;&#1054;&#1042;&#1067;&#1045;\&#1040;&#1102;&#1090;&#1072;,%20&#1058;&#1072;&#1083;&#1086;&#1074;&#1099;&#1081;%202023-2027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45;&#1043;&#1059;&#1051;&#1048;&#1056;&#1054;&#1042;&#1040;&#1053;&#1048;&#1045;%202023\&#1043;&#1059;&#1055;%20&#1056;&#1054;%20&#1059;&#1056;&#1057;&#1042;\&#1053;&#1054;&#1042;&#1067;&#1045;\&#1043;&#1083;&#1091;&#1073;&#1086;&#1095;&#1082;&#1072;%202023-2027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вода_Тех.хар-ка"/>
      <sheetName val="стоки_тех.хар."/>
      <sheetName val="реквизиты"/>
      <sheetName val="исх данные"/>
      <sheetName val="основные средства"/>
      <sheetName val="заключение "/>
      <sheetName val="Таблица к Правлению "/>
      <sheetName val="Расчет тар ВС"/>
      <sheetName val="основания ВС"/>
      <sheetName val="Расчет тар ВО"/>
      <sheetName val="основания ВО"/>
      <sheetName val="1.1 Баланс  ВС"/>
      <sheetName val="2.1 Баланс  ВО"/>
      <sheetName val="1.2 Базовый уровень ОР ВС"/>
      <sheetName val="2.2 Базовый уровень ОР ВО"/>
      <sheetName val="1.2.1 Сырье и материалы"/>
      <sheetName val="2.2.1 Сырье и Материалы ВО"/>
      <sheetName val="1.2.2 ФОТ ВС"/>
      <sheetName val="1.2.3 Анализ ПП"/>
      <sheetName val="2.2.2 ФОТ ВО"/>
      <sheetName val="1.3 Энергорес ВС"/>
      <sheetName val="1.3 Энергорес ВО"/>
      <sheetName val="1.4 Неподконтрольные расх. ВС"/>
      <sheetName val="Экономия ОР"/>
      <sheetName val="Экономия ЭЭ"/>
      <sheetName val="Экономия ЭР"/>
      <sheetName val="2.4 Неподконтрольные расх. ВО"/>
      <sheetName val="1.5 Аморт ВС"/>
      <sheetName val="2.5 Аморт ВО"/>
      <sheetName val="1.6 Прибыль ВС"/>
      <sheetName val="2.2.3 Анализ ПП"/>
      <sheetName val="2.6 Прибыль ВО"/>
      <sheetName val="Расч. ЦП ВС"/>
      <sheetName val="Расч. ЦП ВО"/>
      <sheetName val="Расч. ПК ВС"/>
      <sheetName val="Расчет ПК ВО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3">
          <cell r="M13">
            <v>11407.63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вода_Тех.хар-ка"/>
      <sheetName val="стоки_тех.хар."/>
      <sheetName val="реквизиты"/>
      <sheetName val="исх данные"/>
      <sheetName val="основные средства"/>
      <sheetName val="заключение "/>
      <sheetName val="Таблица к Правлению "/>
      <sheetName val="Расчет тар ВС"/>
      <sheetName val="основания ВС"/>
      <sheetName val="Расчет тар ВО"/>
      <sheetName val="основания ВО"/>
      <sheetName val="1.1 Баланс  ВС"/>
      <sheetName val="2.1 Баланс  ВО"/>
      <sheetName val="1.2 Базовый уровень ОР ВС"/>
      <sheetName val="2.2 Базовый уровень ОР ВО"/>
      <sheetName val="1.2.1 Сырье и материалы"/>
      <sheetName val="2.2.1 Сырье и Материалы ВО"/>
      <sheetName val="1.2.2 ФОТ ВС"/>
      <sheetName val="1.2.3 Анализ ПП"/>
      <sheetName val="2.2.2 ФОТ ВО"/>
      <sheetName val="1.3 Энергорес ВС"/>
      <sheetName val="1.3 Энергорес ВО"/>
      <sheetName val="1.4 Неподконтрольные расх. ВС"/>
      <sheetName val="Экономия ОР"/>
      <sheetName val="Экономия ЭЭ"/>
      <sheetName val="Экономия ЭР"/>
      <sheetName val="2.4 Неподконтрольные расх. ВО"/>
      <sheetName val="1.5 Аморт ВС"/>
      <sheetName val="2.5 Аморт ВО"/>
      <sheetName val="1.6 Прибыль ВС"/>
      <sheetName val="2.2.3 Анализ ПП"/>
      <sheetName val="2.6 Прибыль ВО"/>
      <sheetName val="Расч. ЦП ВС"/>
      <sheetName val="Расч. ЦП ВО"/>
      <sheetName val="Расч. ПК ВС"/>
      <sheetName val="Расчет ПК ВО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M13">
            <v>29613.14</v>
          </cell>
        </row>
      </sheetData>
      <sheetData sheetId="9"/>
      <sheetData sheetId="10">
        <row r="13">
          <cell r="M13">
            <v>16162.18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2">
          <cell r="M12">
            <v>1.5625</v>
          </cell>
        </row>
      </sheetData>
      <sheetData sheetId="22">
        <row r="12">
          <cell r="M12">
            <v>0.85729999999999995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2"/>
  <sheetViews>
    <sheetView tabSelected="1" view="pageBreakPreview" zoomScale="40" zoomScaleSheetLayoutView="40" workbookViewId="0">
      <pane ySplit="9" topLeftCell="A10" activePane="bottomLeft" state="frozen"/>
      <selection pane="bottomLeft" activeCell="O2" sqref="O2:T2"/>
    </sheetView>
  </sheetViews>
  <sheetFormatPr defaultRowHeight="15.75"/>
  <cols>
    <col min="1" max="1" width="12.5703125" style="6" customWidth="1"/>
    <col min="2" max="2" width="62.7109375" style="6" customWidth="1"/>
    <col min="3" max="3" width="16.7109375" style="6" customWidth="1"/>
    <col min="4" max="4" width="24" style="6" customWidth="1"/>
    <col min="5" max="5" width="16.7109375" style="6" customWidth="1"/>
    <col min="6" max="6" width="24" style="6" customWidth="1"/>
    <col min="7" max="7" width="16.7109375" style="6" customWidth="1"/>
    <col min="8" max="8" width="24" style="6" customWidth="1"/>
    <col min="9" max="9" width="16.7109375" style="6" customWidth="1"/>
    <col min="10" max="10" width="24" style="6" customWidth="1"/>
    <col min="11" max="11" width="16.7109375" style="6" customWidth="1"/>
    <col min="12" max="12" width="24" style="6" customWidth="1"/>
    <col min="13" max="13" width="16.7109375" style="6" customWidth="1"/>
    <col min="14" max="14" width="24" style="6" customWidth="1"/>
    <col min="15" max="15" width="16.7109375" style="6" customWidth="1"/>
    <col min="16" max="16" width="24" style="6" customWidth="1"/>
    <col min="17" max="17" width="16.7109375" style="6" customWidth="1"/>
    <col min="18" max="18" width="24" style="6" customWidth="1"/>
    <col min="19" max="19" width="16.7109375" style="6" customWidth="1"/>
    <col min="20" max="20" width="24" style="6" customWidth="1"/>
    <col min="21" max="16384" width="9.140625" style="6"/>
  </cols>
  <sheetData>
    <row r="1" spans="1:20" s="1" customFormat="1" ht="27.75">
      <c r="Q1" s="2"/>
      <c r="R1" s="2"/>
      <c r="S1" s="2"/>
      <c r="T1" s="2"/>
    </row>
    <row r="2" spans="1:20" ht="126.75" customHeight="1">
      <c r="A2" s="3" t="s">
        <v>0</v>
      </c>
      <c r="B2" s="4"/>
      <c r="C2" s="5"/>
      <c r="D2" s="23"/>
      <c r="E2" s="5"/>
      <c r="O2" s="43" t="s">
        <v>77</v>
      </c>
      <c r="P2" s="43"/>
      <c r="Q2" s="43"/>
      <c r="R2" s="43"/>
      <c r="S2" s="43"/>
      <c r="T2" s="43"/>
    </row>
    <row r="3" spans="1:20" ht="42" customHeight="1">
      <c r="A3" s="3"/>
      <c r="B3" s="7"/>
      <c r="C3" s="3"/>
      <c r="D3" s="3"/>
      <c r="E3" s="3"/>
      <c r="F3" s="3"/>
      <c r="G3" s="3"/>
      <c r="H3" s="3"/>
    </row>
    <row r="4" spans="1:20" ht="39.75" customHeight="1">
      <c r="A4" s="44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0" ht="30" customHeight="1">
      <c r="A5" s="44" t="s">
        <v>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0">
      <c r="A6" s="8"/>
      <c r="B6" s="9"/>
      <c r="C6" s="8"/>
      <c r="D6" s="8"/>
      <c r="E6" s="8"/>
      <c r="F6" s="8"/>
      <c r="G6" s="8"/>
      <c r="H6" s="8"/>
    </row>
    <row r="7" spans="1:20" ht="63.75" customHeight="1">
      <c r="A7" s="45" t="s">
        <v>3</v>
      </c>
      <c r="B7" s="48" t="s">
        <v>4</v>
      </c>
      <c r="C7" s="51" t="s">
        <v>5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spans="1:20" ht="78" customHeight="1">
      <c r="A8" s="46"/>
      <c r="B8" s="49"/>
      <c r="C8" s="52" t="s">
        <v>6</v>
      </c>
      <c r="D8" s="53"/>
      <c r="E8" s="52" t="s">
        <v>7</v>
      </c>
      <c r="F8" s="53"/>
      <c r="G8" s="52" t="s">
        <v>8</v>
      </c>
      <c r="H8" s="53"/>
      <c r="I8" s="52" t="s">
        <v>9</v>
      </c>
      <c r="J8" s="53"/>
      <c r="K8" s="52" t="s">
        <v>10</v>
      </c>
      <c r="L8" s="53"/>
      <c r="M8" s="52" t="s">
        <v>11</v>
      </c>
      <c r="N8" s="53"/>
      <c r="O8" s="52" t="s">
        <v>12</v>
      </c>
      <c r="P8" s="53"/>
      <c r="Q8" s="52" t="s">
        <v>13</v>
      </c>
      <c r="R8" s="53"/>
      <c r="S8" s="52" t="s">
        <v>14</v>
      </c>
      <c r="T8" s="53"/>
    </row>
    <row r="9" spans="1:20" ht="147" customHeight="1">
      <c r="A9" s="47"/>
      <c r="B9" s="50"/>
      <c r="C9" s="10" t="s">
        <v>15</v>
      </c>
      <c r="D9" s="11" t="s">
        <v>16</v>
      </c>
      <c r="E9" s="10" t="s">
        <v>15</v>
      </c>
      <c r="F9" s="11" t="s">
        <v>17</v>
      </c>
      <c r="G9" s="10" t="s">
        <v>15</v>
      </c>
      <c r="H9" s="11" t="s">
        <v>18</v>
      </c>
      <c r="I9" s="10" t="s">
        <v>15</v>
      </c>
      <c r="J9" s="11" t="s">
        <v>19</v>
      </c>
      <c r="K9" s="10" t="s">
        <v>15</v>
      </c>
      <c r="L9" s="11" t="s">
        <v>17</v>
      </c>
      <c r="M9" s="10" t="s">
        <v>15</v>
      </c>
      <c r="N9" s="11" t="s">
        <v>17</v>
      </c>
      <c r="O9" s="10" t="s">
        <v>15</v>
      </c>
      <c r="P9" s="11" t="s">
        <v>17</v>
      </c>
      <c r="Q9" s="10" t="s">
        <v>15</v>
      </c>
      <c r="R9" s="11" t="s">
        <v>17</v>
      </c>
      <c r="S9" s="10" t="s">
        <v>15</v>
      </c>
      <c r="T9" s="11" t="s">
        <v>17</v>
      </c>
    </row>
    <row r="10" spans="1:20" ht="27.75">
      <c r="A10" s="12">
        <v>1</v>
      </c>
      <c r="B10" s="11" t="s">
        <v>20</v>
      </c>
      <c r="C10" s="12">
        <v>3</v>
      </c>
      <c r="D10" s="11" t="s">
        <v>21</v>
      </c>
      <c r="E10" s="12">
        <v>5</v>
      </c>
      <c r="F10" s="11" t="s">
        <v>22</v>
      </c>
      <c r="G10" s="12">
        <v>7</v>
      </c>
      <c r="H10" s="11" t="s">
        <v>49</v>
      </c>
      <c r="I10" s="12">
        <v>9</v>
      </c>
      <c r="J10" s="11" t="s">
        <v>50</v>
      </c>
      <c r="K10" s="12">
        <v>11</v>
      </c>
      <c r="L10" s="11" t="s">
        <v>51</v>
      </c>
      <c r="M10" s="12">
        <v>13</v>
      </c>
      <c r="N10" s="11" t="s">
        <v>52</v>
      </c>
      <c r="O10" s="12">
        <v>15</v>
      </c>
      <c r="P10" s="11" t="s">
        <v>53</v>
      </c>
      <c r="Q10" s="12">
        <v>17</v>
      </c>
      <c r="R10" s="11" t="s">
        <v>54</v>
      </c>
      <c r="S10" s="12">
        <v>19</v>
      </c>
      <c r="T10" s="11" t="s">
        <v>55</v>
      </c>
    </row>
    <row r="11" spans="1:20" ht="56.25" customHeight="1">
      <c r="A11" s="13" t="s">
        <v>23</v>
      </c>
      <c r="B11" s="55" t="s">
        <v>24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7"/>
    </row>
    <row r="12" spans="1:20" ht="87" customHeight="1">
      <c r="A12" s="14" t="s">
        <v>25</v>
      </c>
      <c r="B12" s="15" t="s">
        <v>26</v>
      </c>
      <c r="C12" s="16">
        <v>63.93</v>
      </c>
      <c r="D12" s="10">
        <f>C12*1.2</f>
        <v>76.715999999999994</v>
      </c>
      <c r="E12" s="10">
        <v>54.62</v>
      </c>
      <c r="F12" s="10">
        <f>E12*1.2</f>
        <v>65.543999999999997</v>
      </c>
      <c r="G12" s="10">
        <v>54.62</v>
      </c>
      <c r="H12" s="10">
        <f>G12*1.2</f>
        <v>65.543999999999997</v>
      </c>
      <c r="I12" s="17">
        <v>54.62</v>
      </c>
      <c r="J12" s="17">
        <f>I12*1.2</f>
        <v>65.543999999999997</v>
      </c>
      <c r="K12" s="17">
        <v>58.64</v>
      </c>
      <c r="L12" s="17">
        <f>K12*1.2</f>
        <v>70.367999999999995</v>
      </c>
      <c r="M12" s="17">
        <v>58.63</v>
      </c>
      <c r="N12" s="17">
        <f>M12*1.2</f>
        <v>70.355999999999995</v>
      </c>
      <c r="O12" s="17">
        <v>58.63</v>
      </c>
      <c r="P12" s="17">
        <f>O12*1.2</f>
        <v>70.355999999999995</v>
      </c>
      <c r="Q12" s="17">
        <v>58.63</v>
      </c>
      <c r="R12" s="17">
        <f>Q12*1.2</f>
        <v>70.355999999999995</v>
      </c>
      <c r="S12" s="17">
        <v>62.79</v>
      </c>
      <c r="T12" s="17">
        <f>S12*1.2</f>
        <v>75.347999999999999</v>
      </c>
    </row>
    <row r="13" spans="1:20" ht="75" customHeight="1">
      <c r="A13" s="11" t="s">
        <v>27</v>
      </c>
      <c r="B13" s="15" t="s">
        <v>28</v>
      </c>
      <c r="C13" s="10">
        <v>74.650000000000006</v>
      </c>
      <c r="D13" s="10">
        <f>C13*1.2</f>
        <v>89.58</v>
      </c>
      <c r="E13" s="10">
        <v>59.4</v>
      </c>
      <c r="F13" s="10">
        <f>E13*1.2</f>
        <v>71.28</v>
      </c>
      <c r="G13" s="10">
        <v>59.4</v>
      </c>
      <c r="H13" s="10">
        <f>G13*1.2</f>
        <v>71.28</v>
      </c>
      <c r="I13" s="17">
        <v>59.4</v>
      </c>
      <c r="J13" s="17">
        <f t="shared" ref="J13:J22" si="0">I13*1.2</f>
        <v>71.28</v>
      </c>
      <c r="K13" s="17">
        <v>63.45</v>
      </c>
      <c r="L13" s="17">
        <f>K13*1.2</f>
        <v>76.14</v>
      </c>
      <c r="M13" s="17">
        <v>63.45</v>
      </c>
      <c r="N13" s="17">
        <f t="shared" ref="N13:N22" si="1">M13*1.2</f>
        <v>76.14</v>
      </c>
      <c r="O13" s="17">
        <v>63.59</v>
      </c>
      <c r="P13" s="17">
        <f>O13*1.2</f>
        <v>76.308000000000007</v>
      </c>
      <c r="Q13" s="17">
        <v>63.59</v>
      </c>
      <c r="R13" s="17">
        <f t="shared" ref="R13:R22" si="2">Q13*1.2</f>
        <v>76.308000000000007</v>
      </c>
      <c r="S13" s="17">
        <v>67.8</v>
      </c>
      <c r="T13" s="17">
        <f>S13*1.2</f>
        <v>81.36</v>
      </c>
    </row>
    <row r="14" spans="1:20" ht="56.25" customHeight="1">
      <c r="A14" s="18" t="s">
        <v>29</v>
      </c>
      <c r="B14" s="55" t="s">
        <v>46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7"/>
    </row>
    <row r="15" spans="1:20" ht="178.5" customHeight="1">
      <c r="A15" s="11" t="s">
        <v>30</v>
      </c>
      <c r="B15" s="15" t="s">
        <v>31</v>
      </c>
      <c r="C15" s="10">
        <v>133.18</v>
      </c>
      <c r="D15" s="10">
        <f t="shared" ref="D15:D22" si="3">C15*1.2</f>
        <v>159.816</v>
      </c>
      <c r="E15" s="10">
        <v>120.45</v>
      </c>
      <c r="F15" s="10">
        <f>E15*1.2</f>
        <v>144.54</v>
      </c>
      <c r="G15" s="10">
        <v>120.45</v>
      </c>
      <c r="H15" s="10">
        <f t="shared" ref="H15:H22" si="4">G15*1.2</f>
        <v>144.54</v>
      </c>
      <c r="I15" s="17">
        <v>120.45</v>
      </c>
      <c r="J15" s="17">
        <f t="shared" si="0"/>
        <v>144.54</v>
      </c>
      <c r="K15" s="17">
        <v>128.93</v>
      </c>
      <c r="L15" s="17">
        <f t="shared" ref="L15:L22" si="5">K15*1.2</f>
        <v>154.71600000000001</v>
      </c>
      <c r="M15" s="17">
        <v>128.77000000000001</v>
      </c>
      <c r="N15" s="17">
        <f t="shared" si="1"/>
        <v>154.524</v>
      </c>
      <c r="O15" s="17">
        <v>128.77000000000001</v>
      </c>
      <c r="P15" s="17">
        <f t="shared" ref="P15:P22" si="6">O15*1.2</f>
        <v>154.524</v>
      </c>
      <c r="Q15" s="17">
        <v>128.77000000000001</v>
      </c>
      <c r="R15" s="17">
        <f t="shared" si="2"/>
        <v>154.524</v>
      </c>
      <c r="S15" s="17">
        <v>136.07</v>
      </c>
      <c r="T15" s="17">
        <f t="shared" ref="T15:T22" si="7">S15*1.2</f>
        <v>163.28399999999999</v>
      </c>
    </row>
    <row r="16" spans="1:20" ht="128.25" customHeight="1">
      <c r="A16" s="11" t="s">
        <v>32</v>
      </c>
      <c r="B16" s="15" t="s">
        <v>33</v>
      </c>
      <c r="C16" s="10">
        <v>86.77</v>
      </c>
      <c r="D16" s="10">
        <f t="shared" si="3"/>
        <v>104.124</v>
      </c>
      <c r="E16" s="10">
        <v>69.77</v>
      </c>
      <c r="F16" s="10">
        <f>E16*1.2</f>
        <v>83.72399999999999</v>
      </c>
      <c r="G16" s="10">
        <v>69.77</v>
      </c>
      <c r="H16" s="10">
        <f t="shared" si="4"/>
        <v>83.72399999999999</v>
      </c>
      <c r="I16" s="17">
        <v>69.77</v>
      </c>
      <c r="J16" s="17">
        <f t="shared" si="0"/>
        <v>83.72399999999999</v>
      </c>
      <c r="K16" s="17">
        <v>74.099999999999994</v>
      </c>
      <c r="L16" s="17">
        <f t="shared" si="5"/>
        <v>88.919999999999987</v>
      </c>
      <c r="M16" s="17">
        <v>74.099999999999994</v>
      </c>
      <c r="N16" s="17">
        <f t="shared" si="1"/>
        <v>88.919999999999987</v>
      </c>
      <c r="O16" s="17">
        <v>74.209999999999994</v>
      </c>
      <c r="P16" s="17">
        <f t="shared" si="6"/>
        <v>89.051999999999992</v>
      </c>
      <c r="Q16" s="17">
        <v>74.209999999999994</v>
      </c>
      <c r="R16" s="17">
        <f t="shared" si="2"/>
        <v>89.051999999999992</v>
      </c>
      <c r="S16" s="17">
        <v>78.72</v>
      </c>
      <c r="T16" s="17">
        <f t="shared" si="7"/>
        <v>94.463999999999999</v>
      </c>
    </row>
    <row r="17" spans="1:20" ht="56.25" customHeight="1">
      <c r="A17" s="18" t="s">
        <v>34</v>
      </c>
      <c r="B17" s="55" t="s">
        <v>47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7"/>
    </row>
    <row r="18" spans="1:20" ht="318" customHeight="1">
      <c r="A18" s="11" t="s">
        <v>35</v>
      </c>
      <c r="B18" s="24" t="s">
        <v>56</v>
      </c>
      <c r="C18" s="10">
        <v>77.23</v>
      </c>
      <c r="D18" s="10">
        <f t="shared" si="3"/>
        <v>92.676000000000002</v>
      </c>
      <c r="E18" s="10">
        <v>72.58</v>
      </c>
      <c r="F18" s="10">
        <f>E18*1.2</f>
        <v>87.095999999999989</v>
      </c>
      <c r="G18" s="10">
        <v>72.58</v>
      </c>
      <c r="H18" s="10">
        <f t="shared" si="4"/>
        <v>87.095999999999989</v>
      </c>
      <c r="I18" s="17">
        <v>72.58</v>
      </c>
      <c r="J18" s="17">
        <f t="shared" si="0"/>
        <v>87.095999999999989</v>
      </c>
      <c r="K18" s="17">
        <v>78.25</v>
      </c>
      <c r="L18" s="17">
        <f t="shared" si="5"/>
        <v>93.899999999999991</v>
      </c>
      <c r="M18" s="17">
        <v>78.16</v>
      </c>
      <c r="N18" s="17">
        <f t="shared" si="1"/>
        <v>93.791999999999987</v>
      </c>
      <c r="O18" s="17">
        <v>78.16</v>
      </c>
      <c r="P18" s="17">
        <f t="shared" si="6"/>
        <v>93.791999999999987</v>
      </c>
      <c r="Q18" s="17">
        <v>78.16</v>
      </c>
      <c r="R18" s="17">
        <f t="shared" si="2"/>
        <v>93.791999999999987</v>
      </c>
      <c r="S18" s="17">
        <v>83.86</v>
      </c>
      <c r="T18" s="17">
        <f t="shared" si="7"/>
        <v>100.63199999999999</v>
      </c>
    </row>
    <row r="19" spans="1:20" ht="114.75" customHeight="1">
      <c r="A19" s="11" t="s">
        <v>36</v>
      </c>
      <c r="B19" s="15" t="s">
        <v>37</v>
      </c>
      <c r="C19" s="10">
        <v>104.09</v>
      </c>
      <c r="D19" s="10">
        <f t="shared" si="3"/>
        <v>124.908</v>
      </c>
      <c r="E19" s="10">
        <v>83.21</v>
      </c>
      <c r="F19" s="10">
        <f>E19*1.2</f>
        <v>99.85199999999999</v>
      </c>
      <c r="G19" s="10">
        <v>83.21</v>
      </c>
      <c r="H19" s="10">
        <f t="shared" si="4"/>
        <v>99.85199999999999</v>
      </c>
      <c r="I19" s="17">
        <v>83.21</v>
      </c>
      <c r="J19" s="17">
        <f t="shared" si="0"/>
        <v>99.85199999999999</v>
      </c>
      <c r="K19" s="17">
        <v>88.63</v>
      </c>
      <c r="L19" s="17">
        <f t="shared" si="5"/>
        <v>106.35599999999999</v>
      </c>
      <c r="M19" s="17">
        <v>88.63</v>
      </c>
      <c r="N19" s="17">
        <f t="shared" si="1"/>
        <v>106.35599999999999</v>
      </c>
      <c r="O19" s="17">
        <v>88.81</v>
      </c>
      <c r="P19" s="17">
        <f t="shared" si="6"/>
        <v>106.572</v>
      </c>
      <c r="Q19" s="17">
        <v>88.81</v>
      </c>
      <c r="R19" s="17">
        <f t="shared" si="2"/>
        <v>106.572</v>
      </c>
      <c r="S19" s="17">
        <v>94.42</v>
      </c>
      <c r="T19" s="17">
        <f t="shared" si="7"/>
        <v>113.304</v>
      </c>
    </row>
    <row r="20" spans="1:20" ht="165.75" customHeight="1">
      <c r="A20" s="11" t="s">
        <v>38</v>
      </c>
      <c r="B20" s="24" t="s">
        <v>45</v>
      </c>
      <c r="C20" s="10">
        <v>70.69</v>
      </c>
      <c r="D20" s="10">
        <f>C20*1.2</f>
        <v>84.827999999999989</v>
      </c>
      <c r="E20" s="10">
        <f>C20</f>
        <v>70.69</v>
      </c>
      <c r="F20" s="10">
        <f>E20*1.2</f>
        <v>84.827999999999989</v>
      </c>
      <c r="G20" s="10">
        <v>73.917071597984702</v>
      </c>
      <c r="H20" s="10">
        <f>G20*1.2</f>
        <v>88.700485917581645</v>
      </c>
      <c r="I20" s="17">
        <f>G20</f>
        <v>73.917071597984702</v>
      </c>
      <c r="J20" s="17">
        <f>I20*1.2</f>
        <v>88.700485917581645</v>
      </c>
      <c r="K20" s="17">
        <v>75.02</v>
      </c>
      <c r="L20" s="17">
        <f>K20*1.2</f>
        <v>90.023999999999987</v>
      </c>
      <c r="M20" s="17">
        <f>K20</f>
        <v>75.02</v>
      </c>
      <c r="N20" s="17">
        <f>M20*1.2</f>
        <v>90.023999999999987</v>
      </c>
      <c r="O20" s="17">
        <v>78.371809759499214</v>
      </c>
      <c r="P20" s="17">
        <f>O20*1.2</f>
        <v>94.046171711399055</v>
      </c>
      <c r="Q20" s="17">
        <f>O20</f>
        <v>78.371809759499214</v>
      </c>
      <c r="R20" s="17">
        <f>Q20*1.2</f>
        <v>94.046171711399055</v>
      </c>
      <c r="S20" s="17">
        <v>79.610981595474627</v>
      </c>
      <c r="T20" s="17">
        <f>S20*1.2</f>
        <v>95.533177914569549</v>
      </c>
    </row>
    <row r="21" spans="1:20" ht="56.25" customHeight="1">
      <c r="A21" s="18" t="s">
        <v>39</v>
      </c>
      <c r="B21" s="55" t="s">
        <v>48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7"/>
    </row>
    <row r="22" spans="1:20" ht="137.25" customHeight="1">
      <c r="A22" s="11" t="s">
        <v>40</v>
      </c>
      <c r="B22" s="15" t="s">
        <v>41</v>
      </c>
      <c r="C22" s="10">
        <v>131.1</v>
      </c>
      <c r="D22" s="10">
        <f t="shared" si="3"/>
        <v>157.32</v>
      </c>
      <c r="E22" s="10">
        <f>G22</f>
        <v>129.85542460170117</v>
      </c>
      <c r="F22" s="10">
        <f>E22*1.2</f>
        <v>155.82650952204139</v>
      </c>
      <c r="G22" s="10">
        <v>129.85542460170117</v>
      </c>
      <c r="H22" s="10">
        <f t="shared" si="4"/>
        <v>155.82650952204139</v>
      </c>
      <c r="I22" s="17">
        <f>G22</f>
        <v>129.85542460170117</v>
      </c>
      <c r="J22" s="17">
        <f t="shared" si="0"/>
        <v>155.82650952204139</v>
      </c>
      <c r="K22" s="17">
        <v>138.32</v>
      </c>
      <c r="L22" s="17">
        <f t="shared" si="5"/>
        <v>165.98399999999998</v>
      </c>
      <c r="M22" s="17">
        <f>K22</f>
        <v>138.32</v>
      </c>
      <c r="N22" s="17">
        <f t="shared" si="1"/>
        <v>165.98399999999998</v>
      </c>
      <c r="O22" s="17">
        <f>M22</f>
        <v>138.32</v>
      </c>
      <c r="P22" s="17">
        <f t="shared" si="6"/>
        <v>165.98399999999998</v>
      </c>
      <c r="Q22" s="17">
        <f>O22</f>
        <v>138.32</v>
      </c>
      <c r="R22" s="17">
        <f t="shared" si="2"/>
        <v>165.98399999999998</v>
      </c>
      <c r="S22" s="17">
        <v>147.04809033829076</v>
      </c>
      <c r="T22" s="17">
        <f t="shared" si="7"/>
        <v>176.45770840594892</v>
      </c>
    </row>
    <row r="23" spans="1:20" ht="136.5" customHeight="1">
      <c r="A23" s="11" t="s">
        <v>42</v>
      </c>
      <c r="B23" s="15" t="s">
        <v>43</v>
      </c>
      <c r="C23" s="10">
        <v>369.38</v>
      </c>
      <c r="D23" s="10">
        <f>C23*1.2</f>
        <v>443.25599999999997</v>
      </c>
      <c r="E23" s="10">
        <v>310.60000000000002</v>
      </c>
      <c r="F23" s="10">
        <f>E23*1.2</f>
        <v>372.72</v>
      </c>
      <c r="G23" s="10">
        <f>E23</f>
        <v>310.60000000000002</v>
      </c>
      <c r="H23" s="10">
        <f>G23*1.2</f>
        <v>372.72</v>
      </c>
      <c r="I23" s="17">
        <f>G23</f>
        <v>310.60000000000002</v>
      </c>
      <c r="J23" s="17">
        <f>I23*1.2</f>
        <v>372.72</v>
      </c>
      <c r="K23" s="17">
        <v>329.13</v>
      </c>
      <c r="L23" s="17">
        <f>K23*1.2</f>
        <v>394.95599999999996</v>
      </c>
      <c r="M23" s="17">
        <f>K23</f>
        <v>329.13</v>
      </c>
      <c r="N23" s="17">
        <f>M23*1.2</f>
        <v>394.95599999999996</v>
      </c>
      <c r="O23" s="17">
        <v>329.68096314955437</v>
      </c>
      <c r="P23" s="17">
        <f>O23*1.2</f>
        <v>395.61715577946524</v>
      </c>
      <c r="Q23" s="17">
        <f>O23</f>
        <v>329.68096314955437</v>
      </c>
      <c r="R23" s="17">
        <f>Q23*1.2</f>
        <v>395.61715577946524</v>
      </c>
      <c r="S23" s="17">
        <v>348.78335401619302</v>
      </c>
      <c r="T23" s="17">
        <f>S23*1.2</f>
        <v>418.54002481943161</v>
      </c>
    </row>
    <row r="24" spans="1:20" ht="27" customHeight="1">
      <c r="A24" s="9"/>
      <c r="B24" s="19"/>
      <c r="C24" s="20"/>
      <c r="D24" s="20"/>
      <c r="E24" s="20"/>
      <c r="F24" s="20"/>
      <c r="G24" s="20"/>
      <c r="H24" s="20"/>
    </row>
    <row r="25" spans="1:20" ht="69" customHeight="1">
      <c r="A25" s="58" t="s">
        <v>44</v>
      </c>
      <c r="B25" s="58"/>
      <c r="C25" s="58"/>
      <c r="D25" s="58"/>
      <c r="E25" s="58"/>
      <c r="F25" s="58"/>
      <c r="G25" s="58"/>
      <c r="H25" s="58"/>
    </row>
    <row r="26" spans="1:20" ht="27.75">
      <c r="A26" s="54"/>
      <c r="B26" s="54"/>
      <c r="C26" s="54"/>
      <c r="D26" s="54"/>
      <c r="E26" s="54"/>
      <c r="F26" s="54"/>
      <c r="G26" s="54"/>
      <c r="H26" s="21"/>
    </row>
    <row r="32" spans="1:20" ht="26.25">
      <c r="B32" s="22"/>
      <c r="C32" s="22"/>
      <c r="D32" s="22"/>
      <c r="E32" s="22"/>
      <c r="F32" s="22"/>
      <c r="G32" s="22"/>
      <c r="H32" s="22"/>
    </row>
  </sheetData>
  <mergeCells count="21">
    <mergeCell ref="A26:G26"/>
    <mergeCell ref="S8:T8"/>
    <mergeCell ref="B11:T11"/>
    <mergeCell ref="B14:T14"/>
    <mergeCell ref="B17:T17"/>
    <mergeCell ref="B21:T21"/>
    <mergeCell ref="A25:H25"/>
    <mergeCell ref="G8:H8"/>
    <mergeCell ref="I8:J8"/>
    <mergeCell ref="K8:L8"/>
    <mergeCell ref="M8:N8"/>
    <mergeCell ref="O8:P8"/>
    <mergeCell ref="Q8:R8"/>
    <mergeCell ref="O2:T2"/>
    <mergeCell ref="A4:T4"/>
    <mergeCell ref="A5:T5"/>
    <mergeCell ref="A7:A9"/>
    <mergeCell ref="B7:B9"/>
    <mergeCell ref="C7:T7"/>
    <mergeCell ref="C8:D8"/>
    <mergeCell ref="E8:F8"/>
  </mergeCells>
  <pageMargins left="0.78740157480314965" right="0.39370078740157483" top="0.70866141732283472" bottom="0.59055118110236227" header="0.31496062992125984" footer="0.11811023622047245"/>
  <pageSetup paperSize="9" scale="31" fitToHeight="0" orientation="landscape" r:id="rId1"/>
  <headerFooter alignWithMargins="0"/>
  <ignoredErrors>
    <ignoredError sqref="B10:T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W29"/>
  <sheetViews>
    <sheetView view="pageBreakPreview" zoomScale="70" zoomScaleNormal="70" zoomScaleSheetLayoutView="70" workbookViewId="0">
      <selection activeCell="Q1" sqref="Q1:W1"/>
    </sheetView>
  </sheetViews>
  <sheetFormatPr defaultRowHeight="15.75"/>
  <cols>
    <col min="1" max="1" width="6.140625" style="6" customWidth="1"/>
    <col min="2" max="2" width="37.140625" style="6" customWidth="1"/>
    <col min="3" max="3" width="16.28515625" style="6" customWidth="1"/>
    <col min="4" max="13" width="6.28515625" style="6" customWidth="1"/>
    <col min="14" max="18" width="7.140625" style="6" customWidth="1"/>
    <col min="19" max="23" width="9" style="6" customWidth="1"/>
    <col min="24" max="24" width="9.140625" style="6" customWidth="1"/>
    <col min="25" max="256" width="9.140625" style="6"/>
    <col min="257" max="257" width="6.140625" style="6" customWidth="1"/>
    <col min="258" max="258" width="37.140625" style="6" customWidth="1"/>
    <col min="259" max="259" width="16.28515625" style="6" customWidth="1"/>
    <col min="260" max="269" width="6.28515625" style="6" customWidth="1"/>
    <col min="270" max="274" width="7.140625" style="6" customWidth="1"/>
    <col min="275" max="279" width="9" style="6" customWidth="1"/>
    <col min="280" max="280" width="9.140625" style="6" customWidth="1"/>
    <col min="281" max="512" width="9.140625" style="6"/>
    <col min="513" max="513" width="6.140625" style="6" customWidth="1"/>
    <col min="514" max="514" width="37.140625" style="6" customWidth="1"/>
    <col min="515" max="515" width="16.28515625" style="6" customWidth="1"/>
    <col min="516" max="525" width="6.28515625" style="6" customWidth="1"/>
    <col min="526" max="530" width="7.140625" style="6" customWidth="1"/>
    <col min="531" max="535" width="9" style="6" customWidth="1"/>
    <col min="536" max="536" width="9.140625" style="6" customWidth="1"/>
    <col min="537" max="768" width="9.140625" style="6"/>
    <col min="769" max="769" width="6.140625" style="6" customWidth="1"/>
    <col min="770" max="770" width="37.140625" style="6" customWidth="1"/>
    <col min="771" max="771" width="16.28515625" style="6" customWidth="1"/>
    <col min="772" max="781" width="6.28515625" style="6" customWidth="1"/>
    <col min="782" max="786" width="7.140625" style="6" customWidth="1"/>
    <col min="787" max="791" width="9" style="6" customWidth="1"/>
    <col min="792" max="792" width="9.140625" style="6" customWidth="1"/>
    <col min="793" max="1024" width="9.140625" style="6"/>
    <col min="1025" max="1025" width="6.140625" style="6" customWidth="1"/>
    <col min="1026" max="1026" width="37.140625" style="6" customWidth="1"/>
    <col min="1027" max="1027" width="16.28515625" style="6" customWidth="1"/>
    <col min="1028" max="1037" width="6.28515625" style="6" customWidth="1"/>
    <col min="1038" max="1042" width="7.140625" style="6" customWidth="1"/>
    <col min="1043" max="1047" width="9" style="6" customWidth="1"/>
    <col min="1048" max="1048" width="9.140625" style="6" customWidth="1"/>
    <col min="1049" max="1280" width="9.140625" style="6"/>
    <col min="1281" max="1281" width="6.140625" style="6" customWidth="1"/>
    <col min="1282" max="1282" width="37.140625" style="6" customWidth="1"/>
    <col min="1283" max="1283" width="16.28515625" style="6" customWidth="1"/>
    <col min="1284" max="1293" width="6.28515625" style="6" customWidth="1"/>
    <col min="1294" max="1298" width="7.140625" style="6" customWidth="1"/>
    <col min="1299" max="1303" width="9" style="6" customWidth="1"/>
    <col min="1304" max="1304" width="9.140625" style="6" customWidth="1"/>
    <col min="1305" max="1536" width="9.140625" style="6"/>
    <col min="1537" max="1537" width="6.140625" style="6" customWidth="1"/>
    <col min="1538" max="1538" width="37.140625" style="6" customWidth="1"/>
    <col min="1539" max="1539" width="16.28515625" style="6" customWidth="1"/>
    <col min="1540" max="1549" width="6.28515625" style="6" customWidth="1"/>
    <col min="1550" max="1554" width="7.140625" style="6" customWidth="1"/>
    <col min="1555" max="1559" width="9" style="6" customWidth="1"/>
    <col min="1560" max="1560" width="9.140625" style="6" customWidth="1"/>
    <col min="1561" max="1792" width="9.140625" style="6"/>
    <col min="1793" max="1793" width="6.140625" style="6" customWidth="1"/>
    <col min="1794" max="1794" width="37.140625" style="6" customWidth="1"/>
    <col min="1795" max="1795" width="16.28515625" style="6" customWidth="1"/>
    <col min="1796" max="1805" width="6.28515625" style="6" customWidth="1"/>
    <col min="1806" max="1810" width="7.140625" style="6" customWidth="1"/>
    <col min="1811" max="1815" width="9" style="6" customWidth="1"/>
    <col min="1816" max="1816" width="9.140625" style="6" customWidth="1"/>
    <col min="1817" max="2048" width="9.140625" style="6"/>
    <col min="2049" max="2049" width="6.140625" style="6" customWidth="1"/>
    <col min="2050" max="2050" width="37.140625" style="6" customWidth="1"/>
    <col min="2051" max="2051" width="16.28515625" style="6" customWidth="1"/>
    <col min="2052" max="2061" width="6.28515625" style="6" customWidth="1"/>
    <col min="2062" max="2066" width="7.140625" style="6" customWidth="1"/>
    <col min="2067" max="2071" width="9" style="6" customWidth="1"/>
    <col min="2072" max="2072" width="9.140625" style="6" customWidth="1"/>
    <col min="2073" max="2304" width="9.140625" style="6"/>
    <col min="2305" max="2305" width="6.140625" style="6" customWidth="1"/>
    <col min="2306" max="2306" width="37.140625" style="6" customWidth="1"/>
    <col min="2307" max="2307" width="16.28515625" style="6" customWidth="1"/>
    <col min="2308" max="2317" width="6.28515625" style="6" customWidth="1"/>
    <col min="2318" max="2322" width="7.140625" style="6" customWidth="1"/>
    <col min="2323" max="2327" width="9" style="6" customWidth="1"/>
    <col min="2328" max="2328" width="9.140625" style="6" customWidth="1"/>
    <col min="2329" max="2560" width="9.140625" style="6"/>
    <col min="2561" max="2561" width="6.140625" style="6" customWidth="1"/>
    <col min="2562" max="2562" width="37.140625" style="6" customWidth="1"/>
    <col min="2563" max="2563" width="16.28515625" style="6" customWidth="1"/>
    <col min="2564" max="2573" width="6.28515625" style="6" customWidth="1"/>
    <col min="2574" max="2578" width="7.140625" style="6" customWidth="1"/>
    <col min="2579" max="2583" width="9" style="6" customWidth="1"/>
    <col min="2584" max="2584" width="9.140625" style="6" customWidth="1"/>
    <col min="2585" max="2816" width="9.140625" style="6"/>
    <col min="2817" max="2817" width="6.140625" style="6" customWidth="1"/>
    <col min="2818" max="2818" width="37.140625" style="6" customWidth="1"/>
    <col min="2819" max="2819" width="16.28515625" style="6" customWidth="1"/>
    <col min="2820" max="2829" width="6.28515625" style="6" customWidth="1"/>
    <col min="2830" max="2834" width="7.140625" style="6" customWidth="1"/>
    <col min="2835" max="2839" width="9" style="6" customWidth="1"/>
    <col min="2840" max="2840" width="9.140625" style="6" customWidth="1"/>
    <col min="2841" max="3072" width="9.140625" style="6"/>
    <col min="3073" max="3073" width="6.140625" style="6" customWidth="1"/>
    <col min="3074" max="3074" width="37.140625" style="6" customWidth="1"/>
    <col min="3075" max="3075" width="16.28515625" style="6" customWidth="1"/>
    <col min="3076" max="3085" width="6.28515625" style="6" customWidth="1"/>
    <col min="3086" max="3090" width="7.140625" style="6" customWidth="1"/>
    <col min="3091" max="3095" width="9" style="6" customWidth="1"/>
    <col min="3096" max="3096" width="9.140625" style="6" customWidth="1"/>
    <col min="3097" max="3328" width="9.140625" style="6"/>
    <col min="3329" max="3329" width="6.140625" style="6" customWidth="1"/>
    <col min="3330" max="3330" width="37.140625" style="6" customWidth="1"/>
    <col min="3331" max="3331" width="16.28515625" style="6" customWidth="1"/>
    <col min="3332" max="3341" width="6.28515625" style="6" customWidth="1"/>
    <col min="3342" max="3346" width="7.140625" style="6" customWidth="1"/>
    <col min="3347" max="3351" width="9" style="6" customWidth="1"/>
    <col min="3352" max="3352" width="9.140625" style="6" customWidth="1"/>
    <col min="3353" max="3584" width="9.140625" style="6"/>
    <col min="3585" max="3585" width="6.140625" style="6" customWidth="1"/>
    <col min="3586" max="3586" width="37.140625" style="6" customWidth="1"/>
    <col min="3587" max="3587" width="16.28515625" style="6" customWidth="1"/>
    <col min="3588" max="3597" width="6.28515625" style="6" customWidth="1"/>
    <col min="3598" max="3602" width="7.140625" style="6" customWidth="1"/>
    <col min="3603" max="3607" width="9" style="6" customWidth="1"/>
    <col min="3608" max="3608" width="9.140625" style="6" customWidth="1"/>
    <col min="3609" max="3840" width="9.140625" style="6"/>
    <col min="3841" max="3841" width="6.140625" style="6" customWidth="1"/>
    <col min="3842" max="3842" width="37.140625" style="6" customWidth="1"/>
    <col min="3843" max="3843" width="16.28515625" style="6" customWidth="1"/>
    <col min="3844" max="3853" width="6.28515625" style="6" customWidth="1"/>
    <col min="3854" max="3858" width="7.140625" style="6" customWidth="1"/>
    <col min="3859" max="3863" width="9" style="6" customWidth="1"/>
    <col min="3864" max="3864" width="9.140625" style="6" customWidth="1"/>
    <col min="3865" max="4096" width="9.140625" style="6"/>
    <col min="4097" max="4097" width="6.140625" style="6" customWidth="1"/>
    <col min="4098" max="4098" width="37.140625" style="6" customWidth="1"/>
    <col min="4099" max="4099" width="16.28515625" style="6" customWidth="1"/>
    <col min="4100" max="4109" width="6.28515625" style="6" customWidth="1"/>
    <col min="4110" max="4114" width="7.140625" style="6" customWidth="1"/>
    <col min="4115" max="4119" width="9" style="6" customWidth="1"/>
    <col min="4120" max="4120" width="9.140625" style="6" customWidth="1"/>
    <col min="4121" max="4352" width="9.140625" style="6"/>
    <col min="4353" max="4353" width="6.140625" style="6" customWidth="1"/>
    <col min="4354" max="4354" width="37.140625" style="6" customWidth="1"/>
    <col min="4355" max="4355" width="16.28515625" style="6" customWidth="1"/>
    <col min="4356" max="4365" width="6.28515625" style="6" customWidth="1"/>
    <col min="4366" max="4370" width="7.140625" style="6" customWidth="1"/>
    <col min="4371" max="4375" width="9" style="6" customWidth="1"/>
    <col min="4376" max="4376" width="9.140625" style="6" customWidth="1"/>
    <col min="4377" max="4608" width="9.140625" style="6"/>
    <col min="4609" max="4609" width="6.140625" style="6" customWidth="1"/>
    <col min="4610" max="4610" width="37.140625" style="6" customWidth="1"/>
    <col min="4611" max="4611" width="16.28515625" style="6" customWidth="1"/>
    <col min="4612" max="4621" width="6.28515625" style="6" customWidth="1"/>
    <col min="4622" max="4626" width="7.140625" style="6" customWidth="1"/>
    <col min="4627" max="4631" width="9" style="6" customWidth="1"/>
    <col min="4632" max="4632" width="9.140625" style="6" customWidth="1"/>
    <col min="4633" max="4864" width="9.140625" style="6"/>
    <col min="4865" max="4865" width="6.140625" style="6" customWidth="1"/>
    <col min="4866" max="4866" width="37.140625" style="6" customWidth="1"/>
    <col min="4867" max="4867" width="16.28515625" style="6" customWidth="1"/>
    <col min="4868" max="4877" width="6.28515625" style="6" customWidth="1"/>
    <col min="4878" max="4882" width="7.140625" style="6" customWidth="1"/>
    <col min="4883" max="4887" width="9" style="6" customWidth="1"/>
    <col min="4888" max="4888" width="9.140625" style="6" customWidth="1"/>
    <col min="4889" max="5120" width="9.140625" style="6"/>
    <col min="5121" max="5121" width="6.140625" style="6" customWidth="1"/>
    <col min="5122" max="5122" width="37.140625" style="6" customWidth="1"/>
    <col min="5123" max="5123" width="16.28515625" style="6" customWidth="1"/>
    <col min="5124" max="5133" width="6.28515625" style="6" customWidth="1"/>
    <col min="5134" max="5138" width="7.140625" style="6" customWidth="1"/>
    <col min="5139" max="5143" width="9" style="6" customWidth="1"/>
    <col min="5144" max="5144" width="9.140625" style="6" customWidth="1"/>
    <col min="5145" max="5376" width="9.140625" style="6"/>
    <col min="5377" max="5377" width="6.140625" style="6" customWidth="1"/>
    <col min="5378" max="5378" width="37.140625" style="6" customWidth="1"/>
    <col min="5379" max="5379" width="16.28515625" style="6" customWidth="1"/>
    <col min="5380" max="5389" width="6.28515625" style="6" customWidth="1"/>
    <col min="5390" max="5394" width="7.140625" style="6" customWidth="1"/>
    <col min="5395" max="5399" width="9" style="6" customWidth="1"/>
    <col min="5400" max="5400" width="9.140625" style="6" customWidth="1"/>
    <col min="5401" max="5632" width="9.140625" style="6"/>
    <col min="5633" max="5633" width="6.140625" style="6" customWidth="1"/>
    <col min="5634" max="5634" width="37.140625" style="6" customWidth="1"/>
    <col min="5635" max="5635" width="16.28515625" style="6" customWidth="1"/>
    <col min="5636" max="5645" width="6.28515625" style="6" customWidth="1"/>
    <col min="5646" max="5650" width="7.140625" style="6" customWidth="1"/>
    <col min="5651" max="5655" width="9" style="6" customWidth="1"/>
    <col min="5656" max="5656" width="9.140625" style="6" customWidth="1"/>
    <col min="5657" max="5888" width="9.140625" style="6"/>
    <col min="5889" max="5889" width="6.140625" style="6" customWidth="1"/>
    <col min="5890" max="5890" width="37.140625" style="6" customWidth="1"/>
    <col min="5891" max="5891" width="16.28515625" style="6" customWidth="1"/>
    <col min="5892" max="5901" width="6.28515625" style="6" customWidth="1"/>
    <col min="5902" max="5906" width="7.140625" style="6" customWidth="1"/>
    <col min="5907" max="5911" width="9" style="6" customWidth="1"/>
    <col min="5912" max="5912" width="9.140625" style="6" customWidth="1"/>
    <col min="5913" max="6144" width="9.140625" style="6"/>
    <col min="6145" max="6145" width="6.140625" style="6" customWidth="1"/>
    <col min="6146" max="6146" width="37.140625" style="6" customWidth="1"/>
    <col min="6147" max="6147" width="16.28515625" style="6" customWidth="1"/>
    <col min="6148" max="6157" width="6.28515625" style="6" customWidth="1"/>
    <col min="6158" max="6162" width="7.140625" style="6" customWidth="1"/>
    <col min="6163" max="6167" width="9" style="6" customWidth="1"/>
    <col min="6168" max="6168" width="9.140625" style="6" customWidth="1"/>
    <col min="6169" max="6400" width="9.140625" style="6"/>
    <col min="6401" max="6401" width="6.140625" style="6" customWidth="1"/>
    <col min="6402" max="6402" width="37.140625" style="6" customWidth="1"/>
    <col min="6403" max="6403" width="16.28515625" style="6" customWidth="1"/>
    <col min="6404" max="6413" width="6.28515625" style="6" customWidth="1"/>
    <col min="6414" max="6418" width="7.140625" style="6" customWidth="1"/>
    <col min="6419" max="6423" width="9" style="6" customWidth="1"/>
    <col min="6424" max="6424" width="9.140625" style="6" customWidth="1"/>
    <col min="6425" max="6656" width="9.140625" style="6"/>
    <col min="6657" max="6657" width="6.140625" style="6" customWidth="1"/>
    <col min="6658" max="6658" width="37.140625" style="6" customWidth="1"/>
    <col min="6659" max="6659" width="16.28515625" style="6" customWidth="1"/>
    <col min="6660" max="6669" width="6.28515625" style="6" customWidth="1"/>
    <col min="6670" max="6674" width="7.140625" style="6" customWidth="1"/>
    <col min="6675" max="6679" width="9" style="6" customWidth="1"/>
    <col min="6680" max="6680" width="9.140625" style="6" customWidth="1"/>
    <col min="6681" max="6912" width="9.140625" style="6"/>
    <col min="6913" max="6913" width="6.140625" style="6" customWidth="1"/>
    <col min="6914" max="6914" width="37.140625" style="6" customWidth="1"/>
    <col min="6915" max="6915" width="16.28515625" style="6" customWidth="1"/>
    <col min="6916" max="6925" width="6.28515625" style="6" customWidth="1"/>
    <col min="6926" max="6930" width="7.140625" style="6" customWidth="1"/>
    <col min="6931" max="6935" width="9" style="6" customWidth="1"/>
    <col min="6936" max="6936" width="9.140625" style="6" customWidth="1"/>
    <col min="6937" max="7168" width="9.140625" style="6"/>
    <col min="7169" max="7169" width="6.140625" style="6" customWidth="1"/>
    <col min="7170" max="7170" width="37.140625" style="6" customWidth="1"/>
    <col min="7171" max="7171" width="16.28515625" style="6" customWidth="1"/>
    <col min="7172" max="7181" width="6.28515625" style="6" customWidth="1"/>
    <col min="7182" max="7186" width="7.140625" style="6" customWidth="1"/>
    <col min="7187" max="7191" width="9" style="6" customWidth="1"/>
    <col min="7192" max="7192" width="9.140625" style="6" customWidth="1"/>
    <col min="7193" max="7424" width="9.140625" style="6"/>
    <col min="7425" max="7425" width="6.140625" style="6" customWidth="1"/>
    <col min="7426" max="7426" width="37.140625" style="6" customWidth="1"/>
    <col min="7427" max="7427" width="16.28515625" style="6" customWidth="1"/>
    <col min="7428" max="7437" width="6.28515625" style="6" customWidth="1"/>
    <col min="7438" max="7442" width="7.140625" style="6" customWidth="1"/>
    <col min="7443" max="7447" width="9" style="6" customWidth="1"/>
    <col min="7448" max="7448" width="9.140625" style="6" customWidth="1"/>
    <col min="7449" max="7680" width="9.140625" style="6"/>
    <col min="7681" max="7681" width="6.140625" style="6" customWidth="1"/>
    <col min="7682" max="7682" width="37.140625" style="6" customWidth="1"/>
    <col min="7683" max="7683" width="16.28515625" style="6" customWidth="1"/>
    <col min="7684" max="7693" width="6.28515625" style="6" customWidth="1"/>
    <col min="7694" max="7698" width="7.140625" style="6" customWidth="1"/>
    <col min="7699" max="7703" width="9" style="6" customWidth="1"/>
    <col min="7704" max="7704" width="9.140625" style="6" customWidth="1"/>
    <col min="7705" max="7936" width="9.140625" style="6"/>
    <col min="7937" max="7937" width="6.140625" style="6" customWidth="1"/>
    <col min="7938" max="7938" width="37.140625" style="6" customWidth="1"/>
    <col min="7939" max="7939" width="16.28515625" style="6" customWidth="1"/>
    <col min="7940" max="7949" width="6.28515625" style="6" customWidth="1"/>
    <col min="7950" max="7954" width="7.140625" style="6" customWidth="1"/>
    <col min="7955" max="7959" width="9" style="6" customWidth="1"/>
    <col min="7960" max="7960" width="9.140625" style="6" customWidth="1"/>
    <col min="7961" max="8192" width="9.140625" style="6"/>
    <col min="8193" max="8193" width="6.140625" style="6" customWidth="1"/>
    <col min="8194" max="8194" width="37.140625" style="6" customWidth="1"/>
    <col min="8195" max="8195" width="16.28515625" style="6" customWidth="1"/>
    <col min="8196" max="8205" width="6.28515625" style="6" customWidth="1"/>
    <col min="8206" max="8210" width="7.140625" style="6" customWidth="1"/>
    <col min="8211" max="8215" width="9" style="6" customWidth="1"/>
    <col min="8216" max="8216" width="9.140625" style="6" customWidth="1"/>
    <col min="8217" max="8448" width="9.140625" style="6"/>
    <col min="8449" max="8449" width="6.140625" style="6" customWidth="1"/>
    <col min="8450" max="8450" width="37.140625" style="6" customWidth="1"/>
    <col min="8451" max="8451" width="16.28515625" style="6" customWidth="1"/>
    <col min="8452" max="8461" width="6.28515625" style="6" customWidth="1"/>
    <col min="8462" max="8466" width="7.140625" style="6" customWidth="1"/>
    <col min="8467" max="8471" width="9" style="6" customWidth="1"/>
    <col min="8472" max="8472" width="9.140625" style="6" customWidth="1"/>
    <col min="8473" max="8704" width="9.140625" style="6"/>
    <col min="8705" max="8705" width="6.140625" style="6" customWidth="1"/>
    <col min="8706" max="8706" width="37.140625" style="6" customWidth="1"/>
    <col min="8707" max="8707" width="16.28515625" style="6" customWidth="1"/>
    <col min="8708" max="8717" width="6.28515625" style="6" customWidth="1"/>
    <col min="8718" max="8722" width="7.140625" style="6" customWidth="1"/>
    <col min="8723" max="8727" width="9" style="6" customWidth="1"/>
    <col min="8728" max="8728" width="9.140625" style="6" customWidth="1"/>
    <col min="8729" max="8960" width="9.140625" style="6"/>
    <col min="8961" max="8961" width="6.140625" style="6" customWidth="1"/>
    <col min="8962" max="8962" width="37.140625" style="6" customWidth="1"/>
    <col min="8963" max="8963" width="16.28515625" style="6" customWidth="1"/>
    <col min="8964" max="8973" width="6.28515625" style="6" customWidth="1"/>
    <col min="8974" max="8978" width="7.140625" style="6" customWidth="1"/>
    <col min="8979" max="8983" width="9" style="6" customWidth="1"/>
    <col min="8984" max="8984" width="9.140625" style="6" customWidth="1"/>
    <col min="8985" max="9216" width="9.140625" style="6"/>
    <col min="9217" max="9217" width="6.140625" style="6" customWidth="1"/>
    <col min="9218" max="9218" width="37.140625" style="6" customWidth="1"/>
    <col min="9219" max="9219" width="16.28515625" style="6" customWidth="1"/>
    <col min="9220" max="9229" width="6.28515625" style="6" customWidth="1"/>
    <col min="9230" max="9234" width="7.140625" style="6" customWidth="1"/>
    <col min="9235" max="9239" width="9" style="6" customWidth="1"/>
    <col min="9240" max="9240" width="9.140625" style="6" customWidth="1"/>
    <col min="9241" max="9472" width="9.140625" style="6"/>
    <col min="9473" max="9473" width="6.140625" style="6" customWidth="1"/>
    <col min="9474" max="9474" width="37.140625" style="6" customWidth="1"/>
    <col min="9475" max="9475" width="16.28515625" style="6" customWidth="1"/>
    <col min="9476" max="9485" width="6.28515625" style="6" customWidth="1"/>
    <col min="9486" max="9490" width="7.140625" style="6" customWidth="1"/>
    <col min="9491" max="9495" width="9" style="6" customWidth="1"/>
    <col min="9496" max="9496" width="9.140625" style="6" customWidth="1"/>
    <col min="9497" max="9728" width="9.140625" style="6"/>
    <col min="9729" max="9729" width="6.140625" style="6" customWidth="1"/>
    <col min="9730" max="9730" width="37.140625" style="6" customWidth="1"/>
    <col min="9731" max="9731" width="16.28515625" style="6" customWidth="1"/>
    <col min="9732" max="9741" width="6.28515625" style="6" customWidth="1"/>
    <col min="9742" max="9746" width="7.140625" style="6" customWidth="1"/>
    <col min="9747" max="9751" width="9" style="6" customWidth="1"/>
    <col min="9752" max="9752" width="9.140625" style="6" customWidth="1"/>
    <col min="9753" max="9984" width="9.140625" style="6"/>
    <col min="9985" max="9985" width="6.140625" style="6" customWidth="1"/>
    <col min="9986" max="9986" width="37.140625" style="6" customWidth="1"/>
    <col min="9987" max="9987" width="16.28515625" style="6" customWidth="1"/>
    <col min="9988" max="9997" width="6.28515625" style="6" customWidth="1"/>
    <col min="9998" max="10002" width="7.140625" style="6" customWidth="1"/>
    <col min="10003" max="10007" width="9" style="6" customWidth="1"/>
    <col min="10008" max="10008" width="9.140625" style="6" customWidth="1"/>
    <col min="10009" max="10240" width="9.140625" style="6"/>
    <col min="10241" max="10241" width="6.140625" style="6" customWidth="1"/>
    <col min="10242" max="10242" width="37.140625" style="6" customWidth="1"/>
    <col min="10243" max="10243" width="16.28515625" style="6" customWidth="1"/>
    <col min="10244" max="10253" width="6.28515625" style="6" customWidth="1"/>
    <col min="10254" max="10258" width="7.140625" style="6" customWidth="1"/>
    <col min="10259" max="10263" width="9" style="6" customWidth="1"/>
    <col min="10264" max="10264" width="9.140625" style="6" customWidth="1"/>
    <col min="10265" max="10496" width="9.140625" style="6"/>
    <col min="10497" max="10497" width="6.140625" style="6" customWidth="1"/>
    <col min="10498" max="10498" width="37.140625" style="6" customWidth="1"/>
    <col min="10499" max="10499" width="16.28515625" style="6" customWidth="1"/>
    <col min="10500" max="10509" width="6.28515625" style="6" customWidth="1"/>
    <col min="10510" max="10514" width="7.140625" style="6" customWidth="1"/>
    <col min="10515" max="10519" width="9" style="6" customWidth="1"/>
    <col min="10520" max="10520" width="9.140625" style="6" customWidth="1"/>
    <col min="10521" max="10752" width="9.140625" style="6"/>
    <col min="10753" max="10753" width="6.140625" style="6" customWidth="1"/>
    <col min="10754" max="10754" width="37.140625" style="6" customWidth="1"/>
    <col min="10755" max="10755" width="16.28515625" style="6" customWidth="1"/>
    <col min="10756" max="10765" width="6.28515625" style="6" customWidth="1"/>
    <col min="10766" max="10770" width="7.140625" style="6" customWidth="1"/>
    <col min="10771" max="10775" width="9" style="6" customWidth="1"/>
    <col min="10776" max="10776" width="9.140625" style="6" customWidth="1"/>
    <col min="10777" max="11008" width="9.140625" style="6"/>
    <col min="11009" max="11009" width="6.140625" style="6" customWidth="1"/>
    <col min="11010" max="11010" width="37.140625" style="6" customWidth="1"/>
    <col min="11011" max="11011" width="16.28515625" style="6" customWidth="1"/>
    <col min="11012" max="11021" width="6.28515625" style="6" customWidth="1"/>
    <col min="11022" max="11026" width="7.140625" style="6" customWidth="1"/>
    <col min="11027" max="11031" width="9" style="6" customWidth="1"/>
    <col min="11032" max="11032" width="9.140625" style="6" customWidth="1"/>
    <col min="11033" max="11264" width="9.140625" style="6"/>
    <col min="11265" max="11265" width="6.140625" style="6" customWidth="1"/>
    <col min="11266" max="11266" width="37.140625" style="6" customWidth="1"/>
    <col min="11267" max="11267" width="16.28515625" style="6" customWidth="1"/>
    <col min="11268" max="11277" width="6.28515625" style="6" customWidth="1"/>
    <col min="11278" max="11282" width="7.140625" style="6" customWidth="1"/>
    <col min="11283" max="11287" width="9" style="6" customWidth="1"/>
    <col min="11288" max="11288" width="9.140625" style="6" customWidth="1"/>
    <col min="11289" max="11520" width="9.140625" style="6"/>
    <col min="11521" max="11521" width="6.140625" style="6" customWidth="1"/>
    <col min="11522" max="11522" width="37.140625" style="6" customWidth="1"/>
    <col min="11523" max="11523" width="16.28515625" style="6" customWidth="1"/>
    <col min="11524" max="11533" width="6.28515625" style="6" customWidth="1"/>
    <col min="11534" max="11538" width="7.140625" style="6" customWidth="1"/>
    <col min="11539" max="11543" width="9" style="6" customWidth="1"/>
    <col min="11544" max="11544" width="9.140625" style="6" customWidth="1"/>
    <col min="11545" max="11776" width="9.140625" style="6"/>
    <col min="11777" max="11777" width="6.140625" style="6" customWidth="1"/>
    <col min="11778" max="11778" width="37.140625" style="6" customWidth="1"/>
    <col min="11779" max="11779" width="16.28515625" style="6" customWidth="1"/>
    <col min="11780" max="11789" width="6.28515625" style="6" customWidth="1"/>
    <col min="11790" max="11794" width="7.140625" style="6" customWidth="1"/>
    <col min="11795" max="11799" width="9" style="6" customWidth="1"/>
    <col min="11800" max="11800" width="9.140625" style="6" customWidth="1"/>
    <col min="11801" max="12032" width="9.140625" style="6"/>
    <col min="12033" max="12033" width="6.140625" style="6" customWidth="1"/>
    <col min="12034" max="12034" width="37.140625" style="6" customWidth="1"/>
    <col min="12035" max="12035" width="16.28515625" style="6" customWidth="1"/>
    <col min="12036" max="12045" width="6.28515625" style="6" customWidth="1"/>
    <col min="12046" max="12050" width="7.140625" style="6" customWidth="1"/>
    <col min="12051" max="12055" width="9" style="6" customWidth="1"/>
    <col min="12056" max="12056" width="9.140625" style="6" customWidth="1"/>
    <col min="12057" max="12288" width="9.140625" style="6"/>
    <col min="12289" max="12289" width="6.140625" style="6" customWidth="1"/>
    <col min="12290" max="12290" width="37.140625" style="6" customWidth="1"/>
    <col min="12291" max="12291" width="16.28515625" style="6" customWidth="1"/>
    <col min="12292" max="12301" width="6.28515625" style="6" customWidth="1"/>
    <col min="12302" max="12306" width="7.140625" style="6" customWidth="1"/>
    <col min="12307" max="12311" width="9" style="6" customWidth="1"/>
    <col min="12312" max="12312" width="9.140625" style="6" customWidth="1"/>
    <col min="12313" max="12544" width="9.140625" style="6"/>
    <col min="12545" max="12545" width="6.140625" style="6" customWidth="1"/>
    <col min="12546" max="12546" width="37.140625" style="6" customWidth="1"/>
    <col min="12547" max="12547" width="16.28515625" style="6" customWidth="1"/>
    <col min="12548" max="12557" width="6.28515625" style="6" customWidth="1"/>
    <col min="12558" max="12562" width="7.140625" style="6" customWidth="1"/>
    <col min="12563" max="12567" width="9" style="6" customWidth="1"/>
    <col min="12568" max="12568" width="9.140625" style="6" customWidth="1"/>
    <col min="12569" max="12800" width="9.140625" style="6"/>
    <col min="12801" max="12801" width="6.140625" style="6" customWidth="1"/>
    <col min="12802" max="12802" width="37.140625" style="6" customWidth="1"/>
    <col min="12803" max="12803" width="16.28515625" style="6" customWidth="1"/>
    <col min="12804" max="12813" width="6.28515625" style="6" customWidth="1"/>
    <col min="12814" max="12818" width="7.140625" style="6" customWidth="1"/>
    <col min="12819" max="12823" width="9" style="6" customWidth="1"/>
    <col min="12824" max="12824" width="9.140625" style="6" customWidth="1"/>
    <col min="12825" max="13056" width="9.140625" style="6"/>
    <col min="13057" max="13057" width="6.140625" style="6" customWidth="1"/>
    <col min="13058" max="13058" width="37.140625" style="6" customWidth="1"/>
    <col min="13059" max="13059" width="16.28515625" style="6" customWidth="1"/>
    <col min="13060" max="13069" width="6.28515625" style="6" customWidth="1"/>
    <col min="13070" max="13074" width="7.140625" style="6" customWidth="1"/>
    <col min="13075" max="13079" width="9" style="6" customWidth="1"/>
    <col min="13080" max="13080" width="9.140625" style="6" customWidth="1"/>
    <col min="13081" max="13312" width="9.140625" style="6"/>
    <col min="13313" max="13313" width="6.140625" style="6" customWidth="1"/>
    <col min="13314" max="13314" width="37.140625" style="6" customWidth="1"/>
    <col min="13315" max="13315" width="16.28515625" style="6" customWidth="1"/>
    <col min="13316" max="13325" width="6.28515625" style="6" customWidth="1"/>
    <col min="13326" max="13330" width="7.140625" style="6" customWidth="1"/>
    <col min="13331" max="13335" width="9" style="6" customWidth="1"/>
    <col min="13336" max="13336" width="9.140625" style="6" customWidth="1"/>
    <col min="13337" max="13568" width="9.140625" style="6"/>
    <col min="13569" max="13569" width="6.140625" style="6" customWidth="1"/>
    <col min="13570" max="13570" width="37.140625" style="6" customWidth="1"/>
    <col min="13571" max="13571" width="16.28515625" style="6" customWidth="1"/>
    <col min="13572" max="13581" width="6.28515625" style="6" customWidth="1"/>
    <col min="13582" max="13586" width="7.140625" style="6" customWidth="1"/>
    <col min="13587" max="13591" width="9" style="6" customWidth="1"/>
    <col min="13592" max="13592" width="9.140625" style="6" customWidth="1"/>
    <col min="13593" max="13824" width="9.140625" style="6"/>
    <col min="13825" max="13825" width="6.140625" style="6" customWidth="1"/>
    <col min="13826" max="13826" width="37.140625" style="6" customWidth="1"/>
    <col min="13827" max="13827" width="16.28515625" style="6" customWidth="1"/>
    <col min="13828" max="13837" width="6.28515625" style="6" customWidth="1"/>
    <col min="13838" max="13842" width="7.140625" style="6" customWidth="1"/>
    <col min="13843" max="13847" width="9" style="6" customWidth="1"/>
    <col min="13848" max="13848" width="9.140625" style="6" customWidth="1"/>
    <col min="13849" max="14080" width="9.140625" style="6"/>
    <col min="14081" max="14081" width="6.140625" style="6" customWidth="1"/>
    <col min="14082" max="14082" width="37.140625" style="6" customWidth="1"/>
    <col min="14083" max="14083" width="16.28515625" style="6" customWidth="1"/>
    <col min="14084" max="14093" width="6.28515625" style="6" customWidth="1"/>
    <col min="14094" max="14098" width="7.140625" style="6" customWidth="1"/>
    <col min="14099" max="14103" width="9" style="6" customWidth="1"/>
    <col min="14104" max="14104" width="9.140625" style="6" customWidth="1"/>
    <col min="14105" max="14336" width="9.140625" style="6"/>
    <col min="14337" max="14337" width="6.140625" style="6" customWidth="1"/>
    <col min="14338" max="14338" width="37.140625" style="6" customWidth="1"/>
    <col min="14339" max="14339" width="16.28515625" style="6" customWidth="1"/>
    <col min="14340" max="14349" width="6.28515625" style="6" customWidth="1"/>
    <col min="14350" max="14354" width="7.140625" style="6" customWidth="1"/>
    <col min="14355" max="14359" width="9" style="6" customWidth="1"/>
    <col min="14360" max="14360" width="9.140625" style="6" customWidth="1"/>
    <col min="14361" max="14592" width="9.140625" style="6"/>
    <col min="14593" max="14593" width="6.140625" style="6" customWidth="1"/>
    <col min="14594" max="14594" width="37.140625" style="6" customWidth="1"/>
    <col min="14595" max="14595" width="16.28515625" style="6" customWidth="1"/>
    <col min="14596" max="14605" width="6.28515625" style="6" customWidth="1"/>
    <col min="14606" max="14610" width="7.140625" style="6" customWidth="1"/>
    <col min="14611" max="14615" width="9" style="6" customWidth="1"/>
    <col min="14616" max="14616" width="9.140625" style="6" customWidth="1"/>
    <col min="14617" max="14848" width="9.140625" style="6"/>
    <col min="14849" max="14849" width="6.140625" style="6" customWidth="1"/>
    <col min="14850" max="14850" width="37.140625" style="6" customWidth="1"/>
    <col min="14851" max="14851" width="16.28515625" style="6" customWidth="1"/>
    <col min="14852" max="14861" width="6.28515625" style="6" customWidth="1"/>
    <col min="14862" max="14866" width="7.140625" style="6" customWidth="1"/>
    <col min="14867" max="14871" width="9" style="6" customWidth="1"/>
    <col min="14872" max="14872" width="9.140625" style="6" customWidth="1"/>
    <col min="14873" max="15104" width="9.140625" style="6"/>
    <col min="15105" max="15105" width="6.140625" style="6" customWidth="1"/>
    <col min="15106" max="15106" width="37.140625" style="6" customWidth="1"/>
    <col min="15107" max="15107" width="16.28515625" style="6" customWidth="1"/>
    <col min="15108" max="15117" width="6.28515625" style="6" customWidth="1"/>
    <col min="15118" max="15122" width="7.140625" style="6" customWidth="1"/>
    <col min="15123" max="15127" width="9" style="6" customWidth="1"/>
    <col min="15128" max="15128" width="9.140625" style="6" customWidth="1"/>
    <col min="15129" max="15360" width="9.140625" style="6"/>
    <col min="15361" max="15361" width="6.140625" style="6" customWidth="1"/>
    <col min="15362" max="15362" width="37.140625" style="6" customWidth="1"/>
    <col min="15363" max="15363" width="16.28515625" style="6" customWidth="1"/>
    <col min="15364" max="15373" width="6.28515625" style="6" customWidth="1"/>
    <col min="15374" max="15378" width="7.140625" style="6" customWidth="1"/>
    <col min="15379" max="15383" width="9" style="6" customWidth="1"/>
    <col min="15384" max="15384" width="9.140625" style="6" customWidth="1"/>
    <col min="15385" max="15616" width="9.140625" style="6"/>
    <col min="15617" max="15617" width="6.140625" style="6" customWidth="1"/>
    <col min="15618" max="15618" width="37.140625" style="6" customWidth="1"/>
    <col min="15619" max="15619" width="16.28515625" style="6" customWidth="1"/>
    <col min="15620" max="15629" width="6.28515625" style="6" customWidth="1"/>
    <col min="15630" max="15634" width="7.140625" style="6" customWidth="1"/>
    <col min="15635" max="15639" width="9" style="6" customWidth="1"/>
    <col min="15640" max="15640" width="9.140625" style="6" customWidth="1"/>
    <col min="15641" max="15872" width="9.140625" style="6"/>
    <col min="15873" max="15873" width="6.140625" style="6" customWidth="1"/>
    <col min="15874" max="15874" width="37.140625" style="6" customWidth="1"/>
    <col min="15875" max="15875" width="16.28515625" style="6" customWidth="1"/>
    <col min="15876" max="15885" width="6.28515625" style="6" customWidth="1"/>
    <col min="15886" max="15890" width="7.140625" style="6" customWidth="1"/>
    <col min="15891" max="15895" width="9" style="6" customWidth="1"/>
    <col min="15896" max="15896" width="9.140625" style="6" customWidth="1"/>
    <col min="15897" max="16128" width="9.140625" style="6"/>
    <col min="16129" max="16129" width="6.140625" style="6" customWidth="1"/>
    <col min="16130" max="16130" width="37.140625" style="6" customWidth="1"/>
    <col min="16131" max="16131" width="16.28515625" style="6" customWidth="1"/>
    <col min="16132" max="16141" width="6.28515625" style="6" customWidth="1"/>
    <col min="16142" max="16146" width="7.140625" style="6" customWidth="1"/>
    <col min="16147" max="16151" width="9" style="6" customWidth="1"/>
    <col min="16152" max="16152" width="9.140625" style="6" customWidth="1"/>
    <col min="16153" max="16384" width="9.140625" style="6"/>
  </cols>
  <sheetData>
    <row r="1" spans="1:23" ht="84.75" customHeight="1">
      <c r="A1" s="3" t="s">
        <v>0</v>
      </c>
      <c r="B1" s="4"/>
      <c r="C1" s="23"/>
      <c r="D1" s="23"/>
      <c r="I1" s="23"/>
      <c r="N1" s="59"/>
      <c r="O1" s="59"/>
      <c r="P1" s="59"/>
      <c r="Q1" s="59" t="s">
        <v>78</v>
      </c>
      <c r="R1" s="59"/>
      <c r="S1" s="59"/>
      <c r="T1" s="59"/>
      <c r="U1" s="59"/>
      <c r="V1" s="59"/>
      <c r="W1" s="59"/>
    </row>
    <row r="2" spans="1:23" ht="21.75" customHeight="1">
      <c r="A2" s="3"/>
      <c r="B2" s="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U2" s="3"/>
      <c r="V2" s="3"/>
      <c r="W2" s="3"/>
    </row>
    <row r="3" spans="1:23" ht="41.25" customHeight="1">
      <c r="A3" s="60" t="s">
        <v>57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>
      <c r="A4" s="8"/>
      <c r="B4" s="9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39" customHeight="1">
      <c r="A5" s="61" t="s">
        <v>3</v>
      </c>
      <c r="B5" s="64" t="s">
        <v>4</v>
      </c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</row>
    <row r="6" spans="1:23" ht="41.25" customHeight="1">
      <c r="A6" s="62"/>
      <c r="B6" s="65"/>
      <c r="C6" s="68" t="s">
        <v>59</v>
      </c>
      <c r="D6" s="68" t="s">
        <v>60</v>
      </c>
      <c r="E6" s="70"/>
      <c r="F6" s="70"/>
      <c r="G6" s="70"/>
      <c r="H6" s="71"/>
      <c r="I6" s="68" t="s">
        <v>61</v>
      </c>
      <c r="J6" s="70"/>
      <c r="K6" s="70"/>
      <c r="L6" s="70"/>
      <c r="M6" s="71"/>
      <c r="N6" s="74" t="s">
        <v>62</v>
      </c>
      <c r="O6" s="75"/>
      <c r="P6" s="75"/>
      <c r="Q6" s="75"/>
      <c r="R6" s="75"/>
      <c r="S6" s="75"/>
      <c r="T6" s="75"/>
      <c r="U6" s="75"/>
      <c r="V6" s="75"/>
      <c r="W6" s="76"/>
    </row>
    <row r="7" spans="1:23" ht="46.5" customHeight="1">
      <c r="A7" s="62"/>
      <c r="B7" s="65"/>
      <c r="C7" s="69"/>
      <c r="D7" s="69"/>
      <c r="E7" s="72"/>
      <c r="F7" s="72"/>
      <c r="G7" s="72"/>
      <c r="H7" s="73"/>
      <c r="I7" s="69"/>
      <c r="J7" s="72"/>
      <c r="K7" s="72"/>
      <c r="L7" s="72"/>
      <c r="M7" s="73"/>
      <c r="N7" s="79" t="s">
        <v>63</v>
      </c>
      <c r="O7" s="80"/>
      <c r="P7" s="80"/>
      <c r="Q7" s="80"/>
      <c r="R7" s="81"/>
      <c r="S7" s="82" t="s">
        <v>64</v>
      </c>
      <c r="T7" s="82"/>
      <c r="U7" s="82"/>
      <c r="V7" s="82"/>
      <c r="W7" s="82"/>
    </row>
    <row r="8" spans="1:23" ht="42" customHeight="1">
      <c r="A8" s="63"/>
      <c r="B8" s="66"/>
      <c r="C8" s="25" t="s">
        <v>65</v>
      </c>
      <c r="D8" s="25" t="s">
        <v>65</v>
      </c>
      <c r="E8" s="25" t="s">
        <v>66</v>
      </c>
      <c r="F8" s="26" t="s">
        <v>67</v>
      </c>
      <c r="G8" s="25" t="s">
        <v>68</v>
      </c>
      <c r="H8" s="25" t="s">
        <v>69</v>
      </c>
      <c r="I8" s="25" t="s">
        <v>65</v>
      </c>
      <c r="J8" s="25" t="s">
        <v>66</v>
      </c>
      <c r="K8" s="26" t="s">
        <v>67</v>
      </c>
      <c r="L8" s="25" t="s">
        <v>68</v>
      </c>
      <c r="M8" s="25" t="s">
        <v>69</v>
      </c>
      <c r="N8" s="25" t="s">
        <v>65</v>
      </c>
      <c r="O8" s="25" t="s">
        <v>66</v>
      </c>
      <c r="P8" s="26" t="s">
        <v>67</v>
      </c>
      <c r="Q8" s="25" t="s">
        <v>68</v>
      </c>
      <c r="R8" s="25" t="s">
        <v>69</v>
      </c>
      <c r="S8" s="25" t="s">
        <v>65</v>
      </c>
      <c r="T8" s="25" t="s">
        <v>66</v>
      </c>
      <c r="U8" s="26" t="s">
        <v>67</v>
      </c>
      <c r="V8" s="25" t="s">
        <v>68</v>
      </c>
      <c r="W8" s="25" t="s">
        <v>69</v>
      </c>
    </row>
    <row r="9" spans="1:23" ht="24" customHeight="1">
      <c r="A9" s="27">
        <v>1</v>
      </c>
      <c r="B9" s="26" t="s">
        <v>20</v>
      </c>
      <c r="C9" s="28">
        <f>B9+1</f>
        <v>3</v>
      </c>
      <c r="D9" s="28">
        <f>C9+1</f>
        <v>4</v>
      </c>
      <c r="E9" s="28">
        <f>D9+1</f>
        <v>5</v>
      </c>
      <c r="F9" s="28">
        <f t="shared" ref="F9:U9" si="0">E9+1</f>
        <v>6</v>
      </c>
      <c r="G9" s="28">
        <f>F9+1</f>
        <v>7</v>
      </c>
      <c r="H9" s="28">
        <v>8</v>
      </c>
      <c r="I9" s="28">
        <v>9</v>
      </c>
      <c r="J9" s="28">
        <f t="shared" si="0"/>
        <v>10</v>
      </c>
      <c r="K9" s="28">
        <f t="shared" si="0"/>
        <v>11</v>
      </c>
      <c r="L9" s="28">
        <f t="shared" si="0"/>
        <v>12</v>
      </c>
      <c r="M9" s="28">
        <v>13</v>
      </c>
      <c r="N9" s="28">
        <v>14</v>
      </c>
      <c r="O9" s="28">
        <f t="shared" si="0"/>
        <v>15</v>
      </c>
      <c r="P9" s="28">
        <f t="shared" si="0"/>
        <v>16</v>
      </c>
      <c r="Q9" s="28">
        <f t="shared" si="0"/>
        <v>17</v>
      </c>
      <c r="R9" s="28">
        <v>18</v>
      </c>
      <c r="S9" s="28">
        <v>19</v>
      </c>
      <c r="T9" s="28">
        <f t="shared" si="0"/>
        <v>20</v>
      </c>
      <c r="U9" s="28">
        <f t="shared" si="0"/>
        <v>21</v>
      </c>
      <c r="V9" s="28">
        <v>22</v>
      </c>
      <c r="W9" s="28">
        <v>23</v>
      </c>
    </row>
    <row r="10" spans="1:23" ht="22.5" customHeight="1">
      <c r="A10" s="29" t="s">
        <v>23</v>
      </c>
      <c r="B10" s="83" t="s">
        <v>24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5"/>
    </row>
    <row r="11" spans="1:23" ht="42.75" customHeight="1">
      <c r="A11" s="30" t="s">
        <v>25</v>
      </c>
      <c r="B11" s="31" t="s">
        <v>26</v>
      </c>
      <c r="C11" s="32">
        <v>71029.27</v>
      </c>
      <c r="D11" s="33" t="s">
        <v>70</v>
      </c>
      <c r="E11" s="34">
        <v>1</v>
      </c>
      <c r="F11" s="34">
        <v>1</v>
      </c>
      <c r="G11" s="34">
        <v>1</v>
      </c>
      <c r="H11" s="34">
        <v>1</v>
      </c>
      <c r="I11" s="34" t="s">
        <v>71</v>
      </c>
      <c r="J11" s="34" t="s">
        <v>71</v>
      </c>
      <c r="K11" s="34" t="s">
        <v>71</v>
      </c>
      <c r="L11" s="34" t="s">
        <v>71</v>
      </c>
      <c r="M11" s="34" t="s">
        <v>71</v>
      </c>
      <c r="N11" s="32">
        <v>38.880000000000003</v>
      </c>
      <c r="O11" s="32">
        <v>38.86</v>
      </c>
      <c r="P11" s="32">
        <v>38.85</v>
      </c>
      <c r="Q11" s="32">
        <v>38.840000000000003</v>
      </c>
      <c r="R11" s="32">
        <v>38.83</v>
      </c>
      <c r="S11" s="35">
        <v>0.96750000000000003</v>
      </c>
      <c r="T11" s="35">
        <f t="shared" ref="T11:W12" si="1">S11</f>
        <v>0.96750000000000003</v>
      </c>
      <c r="U11" s="35">
        <f t="shared" si="1"/>
        <v>0.96750000000000003</v>
      </c>
      <c r="V11" s="35">
        <f t="shared" si="1"/>
        <v>0.96750000000000003</v>
      </c>
      <c r="W11" s="35">
        <f t="shared" si="1"/>
        <v>0.96750000000000003</v>
      </c>
    </row>
    <row r="12" spans="1:23" ht="42" customHeight="1">
      <c r="A12" s="26" t="s">
        <v>27</v>
      </c>
      <c r="B12" s="31" t="s">
        <v>28</v>
      </c>
      <c r="C12" s="32">
        <v>92701.21</v>
      </c>
      <c r="D12" s="33" t="s">
        <v>70</v>
      </c>
      <c r="E12" s="34">
        <v>1</v>
      </c>
      <c r="F12" s="34">
        <v>1</v>
      </c>
      <c r="G12" s="34">
        <v>1</v>
      </c>
      <c r="H12" s="34">
        <v>1</v>
      </c>
      <c r="I12" s="34" t="s">
        <v>71</v>
      </c>
      <c r="J12" s="34" t="s">
        <v>71</v>
      </c>
      <c r="K12" s="34" t="s">
        <v>71</v>
      </c>
      <c r="L12" s="34" t="s">
        <v>71</v>
      </c>
      <c r="M12" s="34" t="s">
        <v>71</v>
      </c>
      <c r="N12" s="34" t="s">
        <v>71</v>
      </c>
      <c r="O12" s="34" t="s">
        <v>71</v>
      </c>
      <c r="P12" s="34" t="s">
        <v>71</v>
      </c>
      <c r="Q12" s="34" t="s">
        <v>71</v>
      </c>
      <c r="R12" s="34" t="s">
        <v>71</v>
      </c>
      <c r="S12" s="36">
        <v>1.8112999999999999</v>
      </c>
      <c r="T12" s="36">
        <f t="shared" si="1"/>
        <v>1.8112999999999999</v>
      </c>
      <c r="U12" s="36">
        <f t="shared" si="1"/>
        <v>1.8112999999999999</v>
      </c>
      <c r="V12" s="36">
        <f t="shared" si="1"/>
        <v>1.8112999999999999</v>
      </c>
      <c r="W12" s="36">
        <f t="shared" si="1"/>
        <v>1.8112999999999999</v>
      </c>
    </row>
    <row r="13" spans="1:23" ht="18.75" customHeight="1">
      <c r="A13" s="37" t="s">
        <v>29</v>
      </c>
      <c r="B13" s="83" t="s">
        <v>72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5"/>
    </row>
    <row r="14" spans="1:23" ht="69.75" customHeight="1">
      <c r="A14" s="26" t="s">
        <v>30</v>
      </c>
      <c r="B14" s="31" t="s">
        <v>31</v>
      </c>
      <c r="C14" s="38">
        <v>236337.26</v>
      </c>
      <c r="D14" s="38" t="s">
        <v>70</v>
      </c>
      <c r="E14" s="34">
        <v>1</v>
      </c>
      <c r="F14" s="34">
        <v>1</v>
      </c>
      <c r="G14" s="34">
        <v>1</v>
      </c>
      <c r="H14" s="34">
        <v>1</v>
      </c>
      <c r="I14" s="34" t="s">
        <v>71</v>
      </c>
      <c r="J14" s="34" t="s">
        <v>71</v>
      </c>
      <c r="K14" s="34" t="s">
        <v>71</v>
      </c>
      <c r="L14" s="34" t="s">
        <v>71</v>
      </c>
      <c r="M14" s="34" t="s">
        <v>71</v>
      </c>
      <c r="N14" s="38">
        <v>61.37</v>
      </c>
      <c r="O14" s="38">
        <v>61.09</v>
      </c>
      <c r="P14" s="38">
        <v>60.77</v>
      </c>
      <c r="Q14" s="38">
        <v>60.32</v>
      </c>
      <c r="R14" s="38">
        <v>59.32</v>
      </c>
      <c r="S14" s="38">
        <v>2.3938000000000001</v>
      </c>
      <c r="T14" s="38">
        <f t="shared" ref="T14:W15" si="2">S14</f>
        <v>2.3938000000000001</v>
      </c>
      <c r="U14" s="38">
        <f t="shared" si="2"/>
        <v>2.3938000000000001</v>
      </c>
      <c r="V14" s="38">
        <f t="shared" si="2"/>
        <v>2.3938000000000001</v>
      </c>
      <c r="W14" s="38">
        <f t="shared" si="2"/>
        <v>2.3938000000000001</v>
      </c>
    </row>
    <row r="15" spans="1:23" ht="63" customHeight="1">
      <c r="A15" s="26" t="s">
        <v>32</v>
      </c>
      <c r="B15" s="31" t="s">
        <v>33</v>
      </c>
      <c r="C15" s="32">
        <v>120516.25</v>
      </c>
      <c r="D15" s="33" t="s">
        <v>70</v>
      </c>
      <c r="E15" s="34">
        <v>1</v>
      </c>
      <c r="F15" s="34">
        <v>1</v>
      </c>
      <c r="G15" s="34">
        <v>1</v>
      </c>
      <c r="H15" s="34">
        <v>1</v>
      </c>
      <c r="I15" s="34" t="s">
        <v>71</v>
      </c>
      <c r="J15" s="34" t="s">
        <v>71</v>
      </c>
      <c r="K15" s="34" t="s">
        <v>71</v>
      </c>
      <c r="L15" s="34" t="s">
        <v>71</v>
      </c>
      <c r="M15" s="34" t="s">
        <v>71</v>
      </c>
      <c r="N15" s="32" t="s">
        <v>70</v>
      </c>
      <c r="O15" s="38" t="str">
        <f>N15</f>
        <v>-</v>
      </c>
      <c r="P15" s="38" t="str">
        <f>O15</f>
        <v>-</v>
      </c>
      <c r="Q15" s="38" t="str">
        <f>P15</f>
        <v>-</v>
      </c>
      <c r="R15" s="38" t="str">
        <f>Q15</f>
        <v>-</v>
      </c>
      <c r="S15" s="35">
        <v>0.69569999999999999</v>
      </c>
      <c r="T15" s="38">
        <f t="shared" si="2"/>
        <v>0.69569999999999999</v>
      </c>
      <c r="U15" s="38">
        <f t="shared" si="2"/>
        <v>0.69569999999999999</v>
      </c>
      <c r="V15" s="38">
        <f t="shared" si="2"/>
        <v>0.69569999999999999</v>
      </c>
      <c r="W15" s="38">
        <f t="shared" si="2"/>
        <v>0.69569999999999999</v>
      </c>
    </row>
    <row r="16" spans="1:23" ht="29.25" customHeight="1">
      <c r="A16" s="37" t="s">
        <v>34</v>
      </c>
      <c r="B16" s="83" t="s">
        <v>73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5"/>
    </row>
    <row r="17" spans="1:23" ht="164.25" customHeight="1">
      <c r="A17" s="26" t="s">
        <v>35</v>
      </c>
      <c r="B17" s="31" t="s">
        <v>56</v>
      </c>
      <c r="C17" s="32">
        <v>655870.38</v>
      </c>
      <c r="D17" s="33" t="s">
        <v>70</v>
      </c>
      <c r="E17" s="34">
        <v>1</v>
      </c>
      <c r="F17" s="34">
        <v>1</v>
      </c>
      <c r="G17" s="34">
        <v>1</v>
      </c>
      <c r="H17" s="34">
        <v>1</v>
      </c>
      <c r="I17" s="34" t="s">
        <v>71</v>
      </c>
      <c r="J17" s="34" t="s">
        <v>71</v>
      </c>
      <c r="K17" s="34" t="s">
        <v>71</v>
      </c>
      <c r="L17" s="34" t="s">
        <v>71</v>
      </c>
      <c r="M17" s="34" t="s">
        <v>71</v>
      </c>
      <c r="N17" s="32">
        <v>56.82</v>
      </c>
      <c r="O17" s="32">
        <v>56.8</v>
      </c>
      <c r="P17" s="32">
        <v>56.78</v>
      </c>
      <c r="Q17" s="32">
        <v>56.77</v>
      </c>
      <c r="R17" s="32">
        <v>56.75</v>
      </c>
      <c r="S17" s="35">
        <v>1.2214</v>
      </c>
      <c r="T17" s="35">
        <f t="shared" ref="T17:W18" si="3">S17</f>
        <v>1.2214</v>
      </c>
      <c r="U17" s="35">
        <f t="shared" si="3"/>
        <v>1.2214</v>
      </c>
      <c r="V17" s="35">
        <f t="shared" si="3"/>
        <v>1.2214</v>
      </c>
      <c r="W17" s="35">
        <f t="shared" si="3"/>
        <v>1.2214</v>
      </c>
    </row>
    <row r="18" spans="1:23" ht="51" customHeight="1">
      <c r="A18" s="26" t="s">
        <v>36</v>
      </c>
      <c r="B18" s="31" t="s">
        <v>37</v>
      </c>
      <c r="C18" s="32">
        <v>52033.68</v>
      </c>
      <c r="D18" s="33" t="s">
        <v>70</v>
      </c>
      <c r="E18" s="34">
        <v>1</v>
      </c>
      <c r="F18" s="34">
        <v>1</v>
      </c>
      <c r="G18" s="34">
        <v>1</v>
      </c>
      <c r="H18" s="34">
        <v>1</v>
      </c>
      <c r="I18" s="34" t="s">
        <v>71</v>
      </c>
      <c r="J18" s="34" t="s">
        <v>71</v>
      </c>
      <c r="K18" s="34" t="s">
        <v>71</v>
      </c>
      <c r="L18" s="34" t="s">
        <v>71</v>
      </c>
      <c r="M18" s="34" t="s">
        <v>71</v>
      </c>
      <c r="N18" s="34" t="s">
        <v>71</v>
      </c>
      <c r="O18" s="34" t="s">
        <v>71</v>
      </c>
      <c r="P18" s="34" t="s">
        <v>71</v>
      </c>
      <c r="Q18" s="34" t="s">
        <v>71</v>
      </c>
      <c r="R18" s="34" t="s">
        <v>71</v>
      </c>
      <c r="S18" s="35">
        <v>0.99590000000000001</v>
      </c>
      <c r="T18" s="35">
        <f t="shared" si="3"/>
        <v>0.99590000000000001</v>
      </c>
      <c r="U18" s="35">
        <f t="shared" si="3"/>
        <v>0.99590000000000001</v>
      </c>
      <c r="V18" s="35">
        <f t="shared" si="3"/>
        <v>0.99590000000000001</v>
      </c>
      <c r="W18" s="35">
        <f t="shared" si="3"/>
        <v>0.99590000000000001</v>
      </c>
    </row>
    <row r="19" spans="1:23" ht="51" customHeight="1">
      <c r="A19" s="26" t="s">
        <v>38</v>
      </c>
      <c r="B19" s="31" t="s">
        <v>45</v>
      </c>
      <c r="C19" s="32">
        <f>'[1]Расчет тар ВО'!$M$13</f>
        <v>11407.63</v>
      </c>
      <c r="D19" s="33" t="s">
        <v>70</v>
      </c>
      <c r="E19" s="34">
        <v>1</v>
      </c>
      <c r="F19" s="34">
        <v>1</v>
      </c>
      <c r="G19" s="34">
        <v>1</v>
      </c>
      <c r="H19" s="34">
        <v>1</v>
      </c>
      <c r="I19" s="34" t="s">
        <v>71</v>
      </c>
      <c r="J19" s="34" t="s">
        <v>71</v>
      </c>
      <c r="K19" s="34" t="s">
        <v>71</v>
      </c>
      <c r="L19" s="34" t="s">
        <v>71</v>
      </c>
      <c r="M19" s="34" t="s">
        <v>71</v>
      </c>
      <c r="N19" s="34" t="s">
        <v>71</v>
      </c>
      <c r="O19" s="34" t="s">
        <v>71</v>
      </c>
      <c r="P19" s="34" t="s">
        <v>71</v>
      </c>
      <c r="Q19" s="34" t="s">
        <v>71</v>
      </c>
      <c r="R19" s="34" t="s">
        <v>71</v>
      </c>
      <c r="S19" s="35">
        <v>2.38</v>
      </c>
      <c r="T19" s="35">
        <v>2.38</v>
      </c>
      <c r="U19" s="35">
        <v>2.38</v>
      </c>
      <c r="V19" s="35">
        <v>2.38</v>
      </c>
      <c r="W19" s="35">
        <v>2.38</v>
      </c>
    </row>
    <row r="20" spans="1:23" ht="20.25" customHeight="1">
      <c r="A20" s="37" t="s">
        <v>39</v>
      </c>
      <c r="B20" s="83" t="s">
        <v>74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5"/>
    </row>
    <row r="21" spans="1:23" ht="54" customHeight="1">
      <c r="A21" s="26" t="s">
        <v>40</v>
      </c>
      <c r="B21" s="31" t="s">
        <v>41</v>
      </c>
      <c r="C21" s="32">
        <f>'[2]Расчет тар ВС'!$M$13</f>
        <v>29613.14</v>
      </c>
      <c r="D21" s="33" t="s">
        <v>70</v>
      </c>
      <c r="E21" s="34">
        <v>1</v>
      </c>
      <c r="F21" s="34">
        <v>1</v>
      </c>
      <c r="G21" s="34">
        <v>1</v>
      </c>
      <c r="H21" s="34">
        <v>1</v>
      </c>
      <c r="I21" s="34" t="s">
        <v>70</v>
      </c>
      <c r="J21" s="34" t="s">
        <v>70</v>
      </c>
      <c r="K21" s="34" t="s">
        <v>70</v>
      </c>
      <c r="L21" s="34" t="s">
        <v>70</v>
      </c>
      <c r="M21" s="34" t="s">
        <v>70</v>
      </c>
      <c r="N21" s="32">
        <v>46.18</v>
      </c>
      <c r="O21" s="32">
        <v>46.18</v>
      </c>
      <c r="P21" s="32">
        <v>46.18</v>
      </c>
      <c r="Q21" s="32">
        <v>46.18</v>
      </c>
      <c r="R21" s="32">
        <v>46.18</v>
      </c>
      <c r="S21" s="35">
        <f>'[2]1.3 Энергорес ВС'!$M$12</f>
        <v>1.5625</v>
      </c>
      <c r="T21" s="35">
        <f t="shared" ref="T21:W22" si="4">S21</f>
        <v>1.5625</v>
      </c>
      <c r="U21" s="35">
        <f t="shared" si="4"/>
        <v>1.5625</v>
      </c>
      <c r="V21" s="35">
        <f t="shared" si="4"/>
        <v>1.5625</v>
      </c>
      <c r="W21" s="35">
        <f t="shared" si="4"/>
        <v>1.5625</v>
      </c>
    </row>
    <row r="22" spans="1:23" ht="53.25" customHeight="1">
      <c r="A22" s="26" t="s">
        <v>42</v>
      </c>
      <c r="B22" s="31" t="s">
        <v>43</v>
      </c>
      <c r="C22" s="32">
        <f>'[2]Расчет тар ВО'!$M$13</f>
        <v>16162.18</v>
      </c>
      <c r="D22" s="33" t="s">
        <v>70</v>
      </c>
      <c r="E22" s="34">
        <v>1</v>
      </c>
      <c r="F22" s="34">
        <v>1</v>
      </c>
      <c r="G22" s="34">
        <v>1</v>
      </c>
      <c r="H22" s="34">
        <v>1</v>
      </c>
      <c r="I22" s="34" t="s">
        <v>70</v>
      </c>
      <c r="J22" s="34" t="s">
        <v>70</v>
      </c>
      <c r="K22" s="34" t="s">
        <v>70</v>
      </c>
      <c r="L22" s="34" t="s">
        <v>70</v>
      </c>
      <c r="M22" s="34" t="s">
        <v>70</v>
      </c>
      <c r="N22" s="34" t="s">
        <v>70</v>
      </c>
      <c r="O22" s="34" t="s">
        <v>70</v>
      </c>
      <c r="P22" s="34" t="s">
        <v>70</v>
      </c>
      <c r="Q22" s="34" t="s">
        <v>70</v>
      </c>
      <c r="R22" s="34" t="s">
        <v>70</v>
      </c>
      <c r="S22" s="35">
        <f>'[2]1.3 Энергорес ВО'!$M$12</f>
        <v>0.85729999999999995</v>
      </c>
      <c r="T22" s="35">
        <f t="shared" si="4"/>
        <v>0.85729999999999995</v>
      </c>
      <c r="U22" s="35">
        <f t="shared" si="4"/>
        <v>0.85729999999999995</v>
      </c>
      <c r="V22" s="35">
        <f t="shared" si="4"/>
        <v>0.85729999999999995</v>
      </c>
      <c r="W22" s="35">
        <f t="shared" si="4"/>
        <v>0.85729999999999995</v>
      </c>
    </row>
    <row r="23" spans="1:23" s="40" customForma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>
      <c r="B24" s="77"/>
      <c r="C24" s="77"/>
      <c r="D24" s="77"/>
      <c r="E24" s="77"/>
      <c r="F24" s="77"/>
      <c r="G24" s="77"/>
      <c r="H24" s="77"/>
      <c r="I24" s="77"/>
    </row>
    <row r="25" spans="1:23" ht="118.5" hidden="1" customHeight="1">
      <c r="A25" s="41"/>
      <c r="B25" s="78" t="s">
        <v>75</v>
      </c>
      <c r="C25" s="78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77" t="s">
        <v>76</v>
      </c>
      <c r="U25" s="77"/>
      <c r="V25" s="77"/>
    </row>
    <row r="26" spans="1:23" hidden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</row>
    <row r="27" spans="1:23" ht="2.25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</row>
    <row r="29" spans="1:23">
      <c r="B29" s="42"/>
    </row>
  </sheetData>
  <mergeCells count="19">
    <mergeCell ref="B24:I24"/>
    <mergeCell ref="B25:C25"/>
    <mergeCell ref="T25:V25"/>
    <mergeCell ref="N7:R7"/>
    <mergeCell ref="S7:W7"/>
    <mergeCell ref="B10:W10"/>
    <mergeCell ref="B13:W13"/>
    <mergeCell ref="B16:W16"/>
    <mergeCell ref="B20:W20"/>
    <mergeCell ref="N1:P1"/>
    <mergeCell ref="Q1:W1"/>
    <mergeCell ref="A3:W3"/>
    <mergeCell ref="A5:A8"/>
    <mergeCell ref="B5:B8"/>
    <mergeCell ref="C5:W5"/>
    <mergeCell ref="C6:C7"/>
    <mergeCell ref="D6:H7"/>
    <mergeCell ref="I6:M7"/>
    <mergeCell ref="N6:W6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rowBreaks count="1" manualBreakCount="1">
    <brk id="15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№ 5</vt:lpstr>
      <vt:lpstr>Приложение №6</vt:lpstr>
      <vt:lpstr>'Приложение № 5'!Область_печати</vt:lpstr>
      <vt:lpstr>'Приложение №6'!Область_печати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Алтухов</dc:creator>
  <cp:lastModifiedBy>117k001</cp:lastModifiedBy>
  <cp:lastPrinted>2023-01-18T07:18:50Z</cp:lastPrinted>
  <dcterms:created xsi:type="dcterms:W3CDTF">2023-01-18T07:05:24Z</dcterms:created>
  <dcterms:modified xsi:type="dcterms:W3CDTF">2023-03-01T12:01:30Z</dcterms:modified>
</cp:coreProperties>
</file>